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рсен\Desktop\28-06-2022_11-36-56\"/>
    </mc:Choice>
  </mc:AlternateContent>
  <bookViews>
    <workbookView xWindow="0" yWindow="0" windowWidth="20490" windowHeight="7755" tabRatio="500"/>
  </bookViews>
  <sheets>
    <sheet name="Итог прот ВМХ гонка на время" sheetId="2" r:id="rId1"/>
  </sheets>
  <definedNames>
    <definedName name="_xlnm._FilterDatabase" localSheetId="0" hidden="1">'Итог прот ВМХ гонка на время'!$A$21:$I$21</definedName>
    <definedName name="_xlnm.Print_Titles" localSheetId="0">'Итог прот ВМХ гонка на время'!$21:$21</definedName>
    <definedName name="_xlnm.Print_Area" localSheetId="0">'Итог прот ВМХ гонка на время'!$A$1:$K$40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32" i="2" l="1"/>
  <c r="K31" i="2"/>
  <c r="K30" i="2"/>
  <c r="J40" i="2" l="1"/>
  <c r="K29" i="2" l="1"/>
  <c r="H40" i="2" l="1"/>
  <c r="E40" i="2"/>
  <c r="I32" i="2"/>
  <c r="I31" i="2"/>
  <c r="K28" i="2"/>
  <c r="K27" i="2"/>
  <c r="K26" i="2"/>
</calcChain>
</file>

<file path=xl/sharedStrings.xml><?xml version="1.0" encoding="utf-8"?>
<sst xmlns="http://schemas.openxmlformats.org/spreadsheetml/2006/main" count="72" uniqueCount="70">
  <si>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</si>
  <si>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</si>
  <si>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</si>
  <si>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</si>
  <si>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</si>
  <si>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ВМХ - гонка на время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</si>
  <si>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</si>
  <si>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</si>
  <si>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</si>
  <si>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</si>
  <si>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</si>
  <si>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</si>
  <si>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</si>
  <si>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</si>
  <si>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</si>
  <si>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</si>
  <si>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</si>
  <si>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</si>
  <si>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</si>
  <si>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</si>
  <si>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</si>
  <si>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</si>
  <si>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</si>
  <si>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</si>
  <si>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</si>
  <si>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</si>
  <si>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</si>
  <si>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</si>
  <si>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</si>
  <si>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</si>
  <si>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</si>
  <si>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</si>
  <si>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</si>
  <si>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</si>
  <si>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</si>
  <si>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</si>
  <si>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</si>
  <si>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</si>
  <si>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</si>
  <si>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</si>
  <si>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</si>
  <si>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</si>
  <si>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</si>
  <si>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</si>
  <si>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</si>
  <si>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</si>
  <si>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</si>
  <si>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КОЧЕТКОВ Д.А. (ВК, г. Саранск)</t>
  </si>
  <si>
    <t xml:space="preserve">Влажность: </t>
  </si>
  <si>
    <t>Осадки: ясно</t>
  </si>
  <si>
    <t xml:space="preserve">Ветер: </t>
  </si>
  <si>
    <t>Санкт-Петербург</t>
  </si>
  <si>
    <t>ГБУ БО СШОР "Русь"</t>
  </si>
  <si>
    <t>Министерство физической культуры и спорта Брянской области</t>
  </si>
  <si>
    <t>РОО "Федерация велосипедного спорта Брянской области"</t>
  </si>
  <si>
    <t>ГБУ БО "Центр спортивной подготовки Брянской области"</t>
  </si>
  <si>
    <t>№ ЕКП 2022: 4690</t>
  </si>
  <si>
    <t>БОЧАНОВ В.А. (ВК, г. Омск)</t>
  </si>
  <si>
    <t>БУКОВА О.Ю. (IК, г. Пенза)</t>
  </si>
  <si>
    <r>
      <t xml:space="preserve">НАЧАЛО ГОНКИ: </t>
    </r>
    <r>
      <rPr>
        <sz val="11"/>
        <rFont val="Calibri"/>
        <family val="2"/>
        <charset val="204"/>
      </rPr>
      <t>15ч 25м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</si>
  <si>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18ч 30м</t>
    </r>
  </si>
  <si>
    <t xml:space="preserve"> МЕСТО ПРОВЕДЕНИЯ: г. Брянск</t>
  </si>
  <si>
    <t xml:space="preserve"> ДАТА ПРОВЕДЕНИЯ: 16 июня 2022 года </t>
  </si>
  <si>
    <t xml:space="preserve">НАЗВАНИЕ ТРАССЫ / РЕГ.НОМЕР: Велодром </t>
  </si>
  <si>
    <t>Температура: +25</t>
  </si>
  <si>
    <t>Алексеева Татьяна</t>
  </si>
  <si>
    <t>СПб ГБПОУ "Олимпийские надежды"</t>
  </si>
  <si>
    <t>Аксютичева Анастасия</t>
  </si>
  <si>
    <t>Юниорки 17-18 лет</t>
  </si>
  <si>
    <t>Брянская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</si>
</sst>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m:ss.000"/>
  </numFmts>
  <fonts count="20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06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8" xfId="2" applyFont="1" applyFill="1" applyBorder="1" applyAlignment="1">
      <alignment horizontal="right" vertical="center"/>
    </xf>
    <xf numFmtId="0" fontId="19" fillId="0" borderId="24" xfId="0" applyFont="1" applyFill="1" applyBorder="1" applyAlignment="1">
      <alignment horizontal="center"/>
    </xf>
    <xf numFmtId="0" fontId="15" fillId="0" borderId="0" xfId="2" applyFont="1" applyFill="1" applyAlignment="1">
      <alignment vertical="center"/>
    </xf>
    <xf numFmtId="0" fontId="19" fillId="0" borderId="24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165" fontId="14" fillId="0" borderId="24" xfId="12" applyNumberFormat="1" applyFont="1" applyFill="1" applyBorder="1" applyAlignment="1">
      <alignment horizontal="center" vertical="center" wrapText="1"/>
    </xf>
    <xf numFmtId="0" fontId="14" fillId="0" borderId="24" xfId="2" applyFont="1" applyFill="1" applyBorder="1" applyAlignment="1">
      <alignment horizontal="center" vertical="center" wrapText="1"/>
    </xf>
    <xf numFmtId="0" fontId="14" fillId="0" borderId="12" xfId="2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/>
    </xf>
    <xf numFmtId="0" fontId="19" fillId="0" borderId="36" xfId="0" applyNumberFormat="1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/>
    </xf>
    <xf numFmtId="165" fontId="14" fillId="0" borderId="36" xfId="12" applyNumberFormat="1" applyFont="1" applyFill="1" applyBorder="1" applyAlignment="1">
      <alignment horizontal="center" vertical="center" wrapText="1"/>
    </xf>
    <xf numFmtId="0" fontId="14" fillId="0" borderId="36" xfId="2" applyFont="1" applyFill="1" applyBorder="1" applyAlignment="1">
      <alignment horizontal="center" vertical="center" wrapText="1"/>
    </xf>
    <xf numFmtId="0" fontId="14" fillId="0" borderId="37" xfId="2" applyFont="1" applyFill="1" applyBorder="1" applyAlignment="1">
      <alignment horizontal="center" vertical="center" wrapText="1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</cellXfs>
  <cellStyles count="13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3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8349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LV40"/>
  <sheetViews>
    <sheetView tabSelected="1" view="pageBreakPreview" topLeftCell="A2" zoomScale="78" zoomScaleNormal="100" zoomScaleSheetLayoutView="78" zoomScalePageLayoutView="95" workbookViewId="0">
      <selection activeCell="A21" sqref="A21:K21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5.5703125" style="2" customWidth="1"/>
    <col min="4" max="4" width="21.7109375" style="1" customWidth="1"/>
    <col min="5" max="5" width="12.42578125" style="1" customWidth="1"/>
    <col min="6" max="6" width="8.7109375" style="1" customWidth="1"/>
    <col min="7" max="7" width="19.140625" style="1" customWidth="1"/>
    <col min="8" max="8" width="46.42578125" style="1" customWidth="1"/>
    <col min="9" max="9" width="26.28515625" style="1" customWidth="1"/>
    <col min="10" max="10" width="16.140625" style="1" customWidth="1"/>
    <col min="11" max="11" width="16.7109375" style="1" customWidth="1"/>
    <col min="12" max="1010" width="9.140625" style="1"/>
  </cols>
  <sheetData>
    <row r="1" spans="1:11" ht="22.5" customHeight="1" x14ac:dyDescent="0.2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22.5" customHeight="1" x14ac:dyDescent="0.2">
      <c r="A2" s="105" t="s">
        <v>53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22.5" customHeight="1" x14ac:dyDescent="0.2">
      <c r="A3" s="105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22.5" customHeight="1" x14ac:dyDescent="0.2">
      <c r="A4" s="105" t="s">
        <v>54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21" customHeight="1" x14ac:dyDescent="0.2">
      <c r="A5" s="105" t="s">
        <v>55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s="3" customFormat="1" ht="28.5" x14ac:dyDescent="0.2">
      <c r="A6" s="101" t="s">
        <v>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s="3" customFormat="1" ht="18" customHeight="1" x14ac:dyDescent="0.2">
      <c r="A7" s="102" t="s">
        <v>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1" s="3" customFormat="1" ht="6" customHeight="1" thickBot="1" x14ac:dyDescent="0.25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1" ht="18" customHeight="1" thickTop="1" x14ac:dyDescent="0.2">
      <c r="A9" s="104" t="s">
        <v>4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</row>
    <row r="10" spans="1:11" ht="18" customHeight="1" x14ac:dyDescent="0.2">
      <c r="A10" s="95" t="s">
        <v>5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</row>
    <row r="11" spans="1:11" ht="19.5" customHeight="1" x14ac:dyDescent="0.2">
      <c r="A11" s="95" t="s">
        <v>68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</row>
    <row r="12" spans="1:11" ht="7.5" customHeight="1" x14ac:dyDescent="0.2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</row>
    <row r="13" spans="1:11" ht="15.75" x14ac:dyDescent="0.2">
      <c r="A13" s="97" t="s">
        <v>61</v>
      </c>
      <c r="B13" s="97"/>
      <c r="C13" s="97"/>
      <c r="D13" s="97"/>
      <c r="E13" s="4"/>
      <c r="F13" s="4"/>
      <c r="H13" s="63" t="s">
        <v>59</v>
      </c>
      <c r="I13" s="4"/>
      <c r="J13" s="5"/>
      <c r="K13" s="6" t="s">
        <v>6</v>
      </c>
    </row>
    <row r="14" spans="1:11" ht="15.75" x14ac:dyDescent="0.2">
      <c r="A14" s="98" t="s">
        <v>62</v>
      </c>
      <c r="B14" s="98"/>
      <c r="C14" s="98"/>
      <c r="D14" s="98"/>
      <c r="E14" s="7"/>
      <c r="F14" s="7"/>
      <c r="H14" s="64" t="s">
        <v>60</v>
      </c>
      <c r="I14" s="7"/>
      <c r="J14" s="8"/>
      <c r="K14" s="67" t="s">
        <v>56</v>
      </c>
    </row>
    <row r="15" spans="1:11" ht="15" x14ac:dyDescent="0.2">
      <c r="A15" s="99" t="s">
        <v>7</v>
      </c>
      <c r="B15" s="99"/>
      <c r="C15" s="99"/>
      <c r="D15" s="99"/>
      <c r="E15" s="99"/>
      <c r="F15" s="99"/>
      <c r="G15" s="99"/>
      <c r="H15" s="99"/>
      <c r="I15" s="100" t="s">
        <v>8</v>
      </c>
      <c r="J15" s="100"/>
      <c r="K15" s="100"/>
    </row>
    <row r="16" spans="1:11" ht="15" x14ac:dyDescent="0.2">
      <c r="A16" s="9" t="s">
        <v>9</v>
      </c>
      <c r="B16" s="10"/>
      <c r="C16" s="10"/>
      <c r="D16" s="11"/>
      <c r="E16" s="12"/>
      <c r="F16" s="11"/>
      <c r="G16" s="13"/>
      <c r="H16" s="56"/>
      <c r="I16" s="89" t="s">
        <v>63</v>
      </c>
      <c r="J16" s="89"/>
      <c r="K16" s="89"/>
    </row>
    <row r="17" spans="1:11" ht="15" x14ac:dyDescent="0.2">
      <c r="A17" s="9" t="s">
        <v>10</v>
      </c>
      <c r="B17" s="10"/>
      <c r="C17" s="10"/>
      <c r="D17" s="13"/>
      <c r="E17" s="12"/>
      <c r="F17" s="11"/>
      <c r="G17" s="14"/>
      <c r="H17" s="65" t="s">
        <v>57</v>
      </c>
      <c r="I17" s="15" t="s">
        <v>11</v>
      </c>
      <c r="J17" s="16"/>
      <c r="K17" s="62">
        <v>2.7</v>
      </c>
    </row>
    <row r="18" spans="1:11" ht="15" x14ac:dyDescent="0.2">
      <c r="A18" s="17" t="s">
        <v>12</v>
      </c>
      <c r="B18" s="10"/>
      <c r="C18" s="10"/>
      <c r="D18" s="13"/>
      <c r="E18" s="12"/>
      <c r="F18" s="11"/>
      <c r="G18" s="14"/>
      <c r="H18" s="65" t="s">
        <v>58</v>
      </c>
      <c r="I18" s="15" t="s">
        <v>13</v>
      </c>
      <c r="J18" s="16"/>
      <c r="K18" s="62">
        <v>1</v>
      </c>
    </row>
    <row r="19" spans="1:11" ht="15.75" thickBot="1" x14ac:dyDescent="0.25">
      <c r="A19" s="9" t="s">
        <v>14</v>
      </c>
      <c r="B19" s="18"/>
      <c r="C19" s="18"/>
      <c r="D19" s="14"/>
      <c r="E19" s="14"/>
      <c r="F19" s="14"/>
      <c r="G19" s="19"/>
      <c r="H19" s="66" t="s">
        <v>47</v>
      </c>
      <c r="I19" s="20" t="s">
        <v>46</v>
      </c>
      <c r="J19" s="60">
        <v>350</v>
      </c>
      <c r="K19" s="61">
        <v>350</v>
      </c>
    </row>
    <row r="20" spans="1:11" ht="7.5" customHeight="1" thickTop="1" thickBot="1" x14ac:dyDescent="0.25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9" customFormat="1" ht="42.75" customHeight="1" thickTop="1" x14ac:dyDescent="0.2">
      <c r="A21" s="25" t="s">
        <v>15</v>
      </c>
      <c r="B21" s="26" t="s">
        <v>16</v>
      </c>
      <c r="C21" s="26" t="s">
        <v>17</v>
      </c>
      <c r="D21" s="26" t="s">
        <v>18</v>
      </c>
      <c r="E21" s="26" t="s">
        <v>19</v>
      </c>
      <c r="F21" s="26" t="s">
        <v>20</v>
      </c>
      <c r="G21" s="26" t="s">
        <v>21</v>
      </c>
      <c r="H21" s="26" t="s">
        <v>22</v>
      </c>
      <c r="I21" s="57" t="s">
        <v>23</v>
      </c>
      <c r="J21" s="27" t="s">
        <v>24</v>
      </c>
      <c r="K21" s="28" t="s">
        <v>25</v>
      </c>
    </row>
    <row r="22" spans="1:11" s="70" customFormat="1" ht="27" customHeight="1" x14ac:dyDescent="0.25">
      <c r="A22" s="73">
        <v>1</v>
      </c>
      <c r="B22" s="71">
        <v>42</v>
      </c>
      <c r="C22" s="69">
        <v>10089460252</v>
      </c>
      <c r="D22" s="72" t="s">
        <v>65</v>
      </c>
      <c r="E22" s="69">
        <v>2005</v>
      </c>
      <c r="F22" s="69" t="s">
        <v>37</v>
      </c>
      <c r="G22" s="69" t="s">
        <v>51</v>
      </c>
      <c r="H22" s="69" t="s">
        <v>66</v>
      </c>
      <c r="I22" s="74">
        <v>4.3802083333333339E-4</v>
      </c>
      <c r="J22" s="75"/>
      <c r="K22" s="76"/>
    </row>
    <row r="23" spans="1:11" s="70" customFormat="1" ht="27" customHeight="1" thickBot="1" x14ac:dyDescent="0.3">
      <c r="A23" s="77">
        <v>2</v>
      </c>
      <c r="B23" s="78">
        <v>373</v>
      </c>
      <c r="C23" s="79">
        <v>10129071618</v>
      </c>
      <c r="D23" s="80" t="s">
        <v>67</v>
      </c>
      <c r="E23" s="79">
        <v>2004</v>
      </c>
      <c r="F23" s="79" t="s">
        <v>27</v>
      </c>
      <c r="G23" s="79" t="s">
        <v>69</v>
      </c>
      <c r="H23" s="79" t="s">
        <v>52</v>
      </c>
      <c r="I23" s="81">
        <v>5.0827546296296298E-4</v>
      </c>
      <c r="J23" s="82"/>
      <c r="K23" s="83"/>
    </row>
    <row r="24" spans="1:11" ht="7.5" customHeight="1" thickTop="1" thickBot="1" x14ac:dyDescent="0.25">
      <c r="A24" s="30"/>
      <c r="B24" s="31"/>
      <c r="C24" s="31"/>
      <c r="D24" s="32"/>
      <c r="E24" s="33"/>
      <c r="F24" s="34"/>
      <c r="G24" s="33"/>
      <c r="H24" s="33"/>
      <c r="I24" s="35"/>
      <c r="J24" s="35"/>
      <c r="K24" s="35"/>
    </row>
    <row r="25" spans="1:11" ht="13.5" thickTop="1" x14ac:dyDescent="0.2">
      <c r="A25" s="90" t="s">
        <v>28</v>
      </c>
      <c r="B25" s="90"/>
      <c r="C25" s="90"/>
      <c r="D25" s="90"/>
      <c r="E25" s="51"/>
      <c r="F25" s="51"/>
      <c r="G25" s="51"/>
      <c r="H25" s="91" t="s">
        <v>29</v>
      </c>
      <c r="I25" s="91"/>
      <c r="J25" s="91"/>
      <c r="K25" s="91"/>
    </row>
    <row r="26" spans="1:11" ht="15" x14ac:dyDescent="0.2">
      <c r="A26" s="36" t="s">
        <v>64</v>
      </c>
      <c r="B26" s="37"/>
      <c r="C26" s="52"/>
      <c r="D26" s="39"/>
      <c r="E26" s="53"/>
      <c r="F26" s="53"/>
      <c r="G26" s="38"/>
      <c r="H26" s="54" t="s">
        <v>30</v>
      </c>
      <c r="I26" s="68">
        <v>2</v>
      </c>
      <c r="J26" s="54" t="s">
        <v>31</v>
      </c>
      <c r="K26" s="58">
        <f>COUNTIF(F$21:F133,"ЗМС")</f>
        <v>0</v>
      </c>
    </row>
    <row r="27" spans="1:11" ht="15" x14ac:dyDescent="0.2">
      <c r="A27" s="36" t="s">
        <v>48</v>
      </c>
      <c r="B27" s="37"/>
      <c r="C27" s="55"/>
      <c r="D27" s="39"/>
      <c r="E27" s="50"/>
      <c r="F27" s="50"/>
      <c r="G27" s="40"/>
      <c r="H27" s="54" t="s">
        <v>32</v>
      </c>
      <c r="I27" s="59">
        <v>2</v>
      </c>
      <c r="J27" s="54" t="s">
        <v>33</v>
      </c>
      <c r="K27" s="58">
        <f>COUNTIF(F$21:F133,"МСМК")</f>
        <v>0</v>
      </c>
    </row>
    <row r="28" spans="1:11" ht="15" x14ac:dyDescent="0.2">
      <c r="A28" s="36" t="s">
        <v>49</v>
      </c>
      <c r="B28" s="37"/>
      <c r="C28" s="56"/>
      <c r="D28" s="39"/>
      <c r="E28" s="50"/>
      <c r="F28" s="50"/>
      <c r="G28" s="40"/>
      <c r="H28" s="54" t="s">
        <v>34</v>
      </c>
      <c r="I28" s="59">
        <v>2</v>
      </c>
      <c r="J28" s="54" t="s">
        <v>26</v>
      </c>
      <c r="K28" s="58">
        <f>COUNTIF(F$21:F23,"МС")</f>
        <v>0</v>
      </c>
    </row>
    <row r="29" spans="1:11" ht="15" x14ac:dyDescent="0.2">
      <c r="A29" s="36" t="s">
        <v>50</v>
      </c>
      <c r="B29" s="37"/>
      <c r="C29" s="56"/>
      <c r="D29" s="39"/>
      <c r="E29" s="50"/>
      <c r="F29" s="50"/>
      <c r="G29" s="40"/>
      <c r="H29" s="54" t="s">
        <v>35</v>
      </c>
      <c r="I29" s="59">
        <v>0</v>
      </c>
      <c r="J29" s="54" t="s">
        <v>27</v>
      </c>
      <c r="K29" s="58">
        <f>COUNTIF(F$20:F23,"КМС")</f>
        <v>1</v>
      </c>
    </row>
    <row r="30" spans="1:11" ht="15" x14ac:dyDescent="0.2">
      <c r="A30" s="41"/>
      <c r="B30" s="37"/>
      <c r="C30" s="56"/>
      <c r="D30" s="39"/>
      <c r="E30" s="42"/>
      <c r="F30" s="42"/>
      <c r="G30" s="42"/>
      <c r="H30" s="54" t="s">
        <v>36</v>
      </c>
      <c r="I30" s="59">
        <v>0</v>
      </c>
      <c r="J30" s="54" t="s">
        <v>37</v>
      </c>
      <c r="K30" s="58">
        <f>COUNTIF(F$20:F24,"1 СР")</f>
        <v>1</v>
      </c>
    </row>
    <row r="31" spans="1:11" x14ac:dyDescent="0.2">
      <c r="A31" s="43"/>
      <c r="B31" s="14"/>
      <c r="C31" s="14"/>
      <c r="D31" s="39"/>
      <c r="E31" s="42"/>
      <c r="F31" s="42"/>
      <c r="G31" s="42"/>
      <c r="H31" s="54" t="s">
        <v>38</v>
      </c>
      <c r="I31" s="59">
        <f>COUNTIF(A10:A87,"ДСКВ")</f>
        <v>0</v>
      </c>
      <c r="J31" s="54" t="s">
        <v>39</v>
      </c>
      <c r="K31" s="58">
        <f>COUNTIF(F$20:F25,"2 СР")</f>
        <v>0</v>
      </c>
    </row>
    <row r="32" spans="1:11" ht="15" x14ac:dyDescent="0.2">
      <c r="A32" s="44"/>
      <c r="B32" s="37"/>
      <c r="C32" s="18"/>
      <c r="D32" s="39"/>
      <c r="E32" s="50"/>
      <c r="F32" s="50"/>
      <c r="G32" s="40"/>
      <c r="H32" s="54" t="s">
        <v>40</v>
      </c>
      <c r="I32" s="59">
        <f>COUNTIF(A10:A87,"НС")</f>
        <v>0</v>
      </c>
      <c r="J32" s="54" t="s">
        <v>41</v>
      </c>
      <c r="K32" s="58">
        <f>COUNTIF(F$20:F26,"3 СР")</f>
        <v>0</v>
      </c>
    </row>
    <row r="33" spans="1:11" ht="5.25" customHeight="1" x14ac:dyDescent="0.2">
      <c r="A33" s="44"/>
      <c r="B33" s="37"/>
      <c r="C33" s="37"/>
      <c r="D33" s="37"/>
      <c r="E33" s="37"/>
      <c r="F33" s="37"/>
      <c r="G33" s="14"/>
      <c r="H33" s="14"/>
      <c r="I33" s="45"/>
      <c r="J33" s="46"/>
      <c r="K33" s="47"/>
    </row>
    <row r="34" spans="1:11" x14ac:dyDescent="0.2">
      <c r="A34" s="92" t="s">
        <v>42</v>
      </c>
      <c r="B34" s="92"/>
      <c r="C34" s="92"/>
      <c r="D34" s="92"/>
      <c r="E34" s="93" t="s">
        <v>43</v>
      </c>
      <c r="F34" s="93"/>
      <c r="G34" s="93"/>
      <c r="H34" s="93" t="s">
        <v>44</v>
      </c>
      <c r="I34" s="93"/>
      <c r="J34" s="94" t="s">
        <v>45</v>
      </c>
      <c r="K34" s="94"/>
    </row>
    <row r="35" spans="1:11" x14ac:dyDescent="0.2">
      <c r="A35" s="84"/>
      <c r="B35" s="84"/>
      <c r="C35" s="84"/>
      <c r="D35" s="84"/>
      <c r="E35" s="84"/>
      <c r="F35" s="85"/>
      <c r="G35" s="85"/>
      <c r="H35" s="85"/>
      <c r="I35" s="85"/>
      <c r="J35" s="85"/>
      <c r="K35" s="85"/>
    </row>
    <row r="36" spans="1:11" x14ac:dyDescent="0.2">
      <c r="A36" s="48"/>
      <c r="B36" s="50"/>
      <c r="C36" s="50"/>
      <c r="D36" s="50"/>
      <c r="E36" s="50"/>
      <c r="F36" s="50"/>
      <c r="G36" s="50"/>
      <c r="H36" s="50"/>
      <c r="I36" s="50"/>
      <c r="J36" s="50"/>
      <c r="K36" s="49"/>
    </row>
    <row r="37" spans="1:11" x14ac:dyDescent="0.2">
      <c r="A37" s="48"/>
      <c r="B37" s="50"/>
      <c r="C37" s="50"/>
      <c r="D37" s="50"/>
      <c r="E37" s="50"/>
      <c r="F37" s="50"/>
      <c r="G37" s="50"/>
      <c r="H37" s="50"/>
      <c r="I37" s="50"/>
      <c r="J37" s="50"/>
      <c r="K37" s="49"/>
    </row>
    <row r="38" spans="1:11" x14ac:dyDescent="0.2">
      <c r="A38" s="48"/>
      <c r="B38" s="50"/>
      <c r="C38" s="50"/>
      <c r="D38" s="50"/>
      <c r="E38" s="50"/>
      <c r="F38" s="50"/>
      <c r="G38" s="50"/>
      <c r="H38" s="50"/>
      <c r="I38" s="50"/>
      <c r="J38" s="50"/>
      <c r="K38" s="49"/>
    </row>
    <row r="39" spans="1:11" x14ac:dyDescent="0.2">
      <c r="A39" s="48"/>
      <c r="B39" s="50"/>
      <c r="C39" s="50"/>
      <c r="D39" s="50"/>
      <c r="E39" s="50"/>
      <c r="F39" s="50"/>
      <c r="G39" s="50"/>
      <c r="H39" s="50"/>
      <c r="I39" s="50"/>
      <c r="J39" s="50"/>
      <c r="K39" s="49"/>
    </row>
    <row r="40" spans="1:11" ht="13.5" thickBot="1" x14ac:dyDescent="0.25">
      <c r="A40" s="86"/>
      <c r="B40" s="86"/>
      <c r="C40" s="86"/>
      <c r="D40" s="86"/>
      <c r="E40" s="87" t="str">
        <f>H17</f>
        <v>БОЧАНОВ В.А. (ВК, г. Омск)</v>
      </c>
      <c r="F40" s="87"/>
      <c r="G40" s="87"/>
      <c r="H40" s="87" t="str">
        <f>H18</f>
        <v>БУКОВА О.Ю. (IК, г. Пенза)</v>
      </c>
      <c r="I40" s="87"/>
      <c r="J40" s="88" t="str">
        <f>H19</f>
        <v>КОЧЕТКОВ Д.А. (ВК, г. Саранск)</v>
      </c>
      <c r="K40" s="88"/>
    </row>
  </sheetData>
  <mergeCells count="29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D13"/>
    <mergeCell ref="A14:D14"/>
    <mergeCell ref="A15:H15"/>
    <mergeCell ref="I15:K15"/>
    <mergeCell ref="I16:K16"/>
    <mergeCell ref="A25:D25"/>
    <mergeCell ref="H25:K25"/>
    <mergeCell ref="A34:D34"/>
    <mergeCell ref="E34:G34"/>
    <mergeCell ref="H34:I34"/>
    <mergeCell ref="J34:K34"/>
    <mergeCell ref="A35:E35"/>
    <mergeCell ref="F35:K35"/>
    <mergeCell ref="A40:D40"/>
    <mergeCell ref="E40:G40"/>
    <mergeCell ref="H40:I40"/>
    <mergeCell ref="J40:K40"/>
  </mergeCells>
  <printOptions horizontalCentered="1"/>
  <pageMargins left="0.196527777777778" right="0.196527777777778" top="0.64583333333333304" bottom="0.59027777777777801" header="0.21319444444444399" footer="0.118055555555556"/>
  <pageSetup paperSize="9" scale="51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revision>1</cp:revision>
  <cp:lastPrinted>2021-12-27T09:18:49Z</cp:lastPrinted>
  <dcterms:created xsi:type="dcterms:W3CDTF">1996-10-08T23:32:33Z</dcterms:created>
  <dcterms:modified xsi:type="dcterms:W3CDTF">2022-06-28T14:53:27Z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