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2022 Шоссе\"/>
    </mc:Choice>
  </mc:AlternateContent>
  <bookViews>
    <workbookView xWindow="-105" yWindow="-105" windowWidth="20730" windowHeight="11760" tabRatio="789"/>
  </bookViews>
  <sheets>
    <sheet name="КГ без отсечек" sheetId="102" r:id="rId1"/>
  </sheets>
  <definedNames>
    <definedName name="_xlnm.Print_Titles" localSheetId="0">'КГ без отсечек'!$21:$22</definedName>
    <definedName name="_xlnm.Print_Area" localSheetId="0">'КГ без отсечек'!$A$1:$L$56</definedName>
  </definedNames>
  <calcPr calcId="152511" refMode="R1C1"/>
</workbook>
</file>

<file path=xl/calcChain.xml><?xml version="1.0" encoding="utf-8"?>
<calcChain xmlns="http://schemas.openxmlformats.org/spreadsheetml/2006/main">
  <c r="J23" i="102" l="1"/>
  <c r="G56" i="102"/>
  <c r="D56" i="102"/>
  <c r="J56" i="102" l="1"/>
  <c r="L47" i="102" l="1"/>
  <c r="L46" i="102"/>
  <c r="L45" i="102"/>
  <c r="L44" i="102"/>
  <c r="L43" i="102"/>
  <c r="L42" i="102"/>
  <c r="L41" i="102"/>
  <c r="A38" i="102"/>
  <c r="A37" i="102"/>
  <c r="A36" i="102"/>
  <c r="J35" i="102"/>
  <c r="J38" i="102" s="1"/>
  <c r="I35" i="102"/>
  <c r="I38" i="102" s="1"/>
  <c r="A34" i="102"/>
  <c r="A33" i="102"/>
  <c r="A32" i="102"/>
  <c r="I31" i="102"/>
  <c r="I34" i="102" s="1"/>
  <c r="J31" i="102"/>
  <c r="J34" i="102" s="1"/>
  <c r="I27" i="102"/>
  <c r="I30" i="102" s="1"/>
  <c r="A30" i="102"/>
  <c r="A29" i="102"/>
  <c r="A28" i="102"/>
  <c r="A26" i="102"/>
  <c r="A25" i="102"/>
  <c r="A24" i="102"/>
  <c r="J36" i="102"/>
  <c r="I33" i="102"/>
  <c r="J27" i="102"/>
  <c r="J30" i="102" s="1"/>
  <c r="J25" i="102"/>
  <c r="I28" i="102"/>
  <c r="J32" i="102" l="1"/>
  <c r="I29" i="102"/>
  <c r="I37" i="102"/>
  <c r="J26" i="102"/>
  <c r="J37" i="102"/>
  <c r="I36" i="102"/>
  <c r="J28" i="102"/>
  <c r="J29" i="102"/>
  <c r="J24" i="102"/>
  <c r="I32" i="102"/>
  <c r="J33" i="102"/>
</calcChain>
</file>

<file path=xl/sharedStrings.xml><?xml version="1.0" encoding="utf-8"?>
<sst xmlns="http://schemas.openxmlformats.org/spreadsheetml/2006/main" count="154" uniqueCount="101">
  <si>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</si>
  <si>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</si>
  <si>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</si>
  <si>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</si>
  <si>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</si>
  <si>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</si>
  <si>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</si>
  <si>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</si>
  <si>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</si>
  <si>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</si>
  <si>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</si>
  <si>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</si>
  <si>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</si>
  <si>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</si>
  <si>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</si>
  <si>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</si>
  <si>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</si>
  <si>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</si>
  <si>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</si>
  <si>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</si>
  <si>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</si>
  <si>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</si>
  <si>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</si>
  <si>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</si>
  <si>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</si>
  <si>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ЗМС</t>
  </si>
  <si>
    <t>КМС</t>
  </si>
  <si>
    <t>Субъектов РФ</t>
  </si>
  <si>
    <t>ДАТА РОЖД.</t>
  </si>
  <si>
    <t>UCI ID</t>
  </si>
  <si>
    <t>1 СР</t>
  </si>
  <si>
    <t>Заявлено команд</t>
  </si>
  <si>
    <t>Стартовало команд</t>
  </si>
  <si>
    <t>Финишировало команд</t>
  </si>
  <si>
    <t>Н. финишировало команд</t>
  </si>
  <si>
    <t>Дисквалифицировано команд</t>
  </si>
  <si>
    <t>Н. стартовало команд</t>
  </si>
  <si>
    <t>шоссе - командная гонка</t>
  </si>
  <si>
    <t/>
  </si>
  <si>
    <t>СТАТИСТИКА ГОНКИ</t>
  </si>
  <si>
    <t>ДИСТАНЦИЯ: ДЛИНА КРУГА/КРУГОВ</t>
  </si>
  <si>
    <t>ТЕРРИТОРИАЛЬНАЯ ПРИНАДЛЕЖНОСТЬ</t>
  </si>
  <si>
    <t>2 СР</t>
  </si>
  <si>
    <t>3 СР</t>
  </si>
  <si>
    <t>Лимит времени</t>
  </si>
  <si>
    <t>СУДЬЯ НА ФИНИШЕ</t>
  </si>
  <si>
    <t>Министерство молодежной политики и спорта республики Башкортостан</t>
  </si>
  <si>
    <t>Федерация велосипедного спорта республики Башкортостан</t>
  </si>
  <si>
    <t>МЕСТО ПРОВЕДЕНИЯ: г. Уфа</t>
  </si>
  <si>
    <t>ДАТА ПРОВЕДЕНИЯ: 30 июля 2022 года</t>
  </si>
  <si>
    <t>Юдина Л.Н. (ВК, Забайкальский край)</t>
  </si>
  <si>
    <t>Кавун С.М. (1К, Краснодарский край)</t>
  </si>
  <si>
    <t>Попова Е.В. (ВК, г. Воронеж)</t>
  </si>
  <si>
    <t>НАЗВАНИЕ ТРАССЫ / РЕГ. НОМЕР: Затонская трасса</t>
  </si>
  <si>
    <t xml:space="preserve"> 14,0 км /2</t>
  </si>
  <si>
    <t>Температура: +27</t>
  </si>
  <si>
    <t>Влажность: 42 %</t>
  </si>
  <si>
    <t>Осадки: ясно</t>
  </si>
  <si>
    <t>Ветер: 3,0 м/с (ю/з)</t>
  </si>
  <si>
    <t>№ ЕКП 2022: 5061</t>
  </si>
  <si>
    <t xml:space="preserve">НАЧАЛО ГОНКИ: 11ч 16м </t>
  </si>
  <si>
    <t>ОКОНЧАНИЕ ГОНКИ: 12ч 10м</t>
  </si>
  <si>
    <t xml:space="preserve">МАКСИМАЛЬНЫЙ ПЕРЕПАД (HD) (м): </t>
  </si>
  <si>
    <t xml:space="preserve">СУММА ПОЛОЖИТЕЛЬНЫХ ПЕРЕПАДОВ ВЫСОТЫ НА ДИСТАНЦИИ (ТС) (м): </t>
  </si>
  <si>
    <t>Юниорки 17-18 лет</t>
  </si>
  <si>
    <t>ПЕРВЕНСТВО РОССИИ</t>
  </si>
  <si>
    <t>САМСОНОВА Анастасия</t>
  </si>
  <si>
    <t>04.03.2004</t>
  </si>
  <si>
    <t>МУЧКАЕВА Людмила</t>
  </si>
  <si>
    <t>29.09.2005</t>
  </si>
  <si>
    <t>КОЗАК Вероника</t>
  </si>
  <si>
    <t>08.12.2004</t>
  </si>
  <si>
    <t>СМИРНОВА Диана</t>
  </si>
  <si>
    <t>02.06.2005</t>
  </si>
  <si>
    <t>БЕК Анастасия</t>
  </si>
  <si>
    <t>04.08.2005</t>
  </si>
  <si>
    <t>САГДИЕВА Асия</t>
  </si>
  <si>
    <t>04.02.2005</t>
  </si>
  <si>
    <t>ПАХОМОВА Анастасия</t>
  </si>
  <si>
    <t>05.02.2005</t>
  </si>
  <si>
    <t>КРАПИВИНА Дарья</t>
  </si>
  <si>
    <t>27.10.2005</t>
  </si>
  <si>
    <t>КИЧИГИНА Кристина</t>
  </si>
  <si>
    <t>30.06.2006</t>
  </si>
  <si>
    <t>Республика Татарстан</t>
  </si>
  <si>
    <t>КИЧИГИНА Дарья</t>
  </si>
  <si>
    <t>28.10.2004</t>
  </si>
  <si>
    <t>ЕГОРОВА Алина</t>
  </si>
  <si>
    <t>06.08.2005</t>
  </si>
  <si>
    <t>НИГМАТУЛЛИНА Рената</t>
  </si>
  <si>
    <t>19.09.2005</t>
  </si>
  <si>
    <t>БОГДАНОВА Алена</t>
  </si>
  <si>
    <t>29.04.2006</t>
  </si>
  <si>
    <t>16.01.2004</t>
  </si>
  <si>
    <t>ЛЕБЕДЕВА Дарья</t>
  </si>
  <si>
    <t>31.08.2005</t>
  </si>
  <si>
    <t>КИРДИНА Виктория</t>
  </si>
  <si>
    <t>20.10.2005</t>
  </si>
  <si>
    <t>Санкт-Петербург</t>
  </si>
  <si>
    <t>СЕМЫШЕВА Таисия</t>
  </si>
  <si>
    <t>№ ВРВС: 0080661811Я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</si>
</sst>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211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4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4" fontId="9" fillId="0" borderId="0" xfId="2" applyNumberFormat="1" applyFont="1" applyAlignment="1">
      <alignment horizontal="center" vertical="center"/>
    </xf>
    <xf numFmtId="0" fontId="16" fillId="0" borderId="0" xfId="2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2" fontId="11" fillId="0" borderId="1" xfId="2" applyNumberFormat="1" applyFont="1" applyBorder="1" applyAlignment="1">
      <alignment vertical="center"/>
    </xf>
    <xf numFmtId="165" fontId="13" fillId="0" borderId="3" xfId="2" applyNumberFormat="1" applyFont="1" applyBorder="1" applyAlignment="1">
      <alignment horizontal="center" vertical="center"/>
    </xf>
    <xf numFmtId="2" fontId="11" fillId="0" borderId="3" xfId="2" applyNumberFormat="1" applyFont="1" applyBorder="1" applyAlignment="1">
      <alignment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2" fontId="9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2" fontId="14" fillId="0" borderId="0" xfId="2" applyNumberFormat="1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2" fontId="9" fillId="0" borderId="9" xfId="2" applyNumberFormat="1" applyFont="1" applyBorder="1" applyAlignment="1">
      <alignment vertical="center"/>
    </xf>
    <xf numFmtId="2" fontId="9" fillId="0" borderId="8" xfId="2" applyNumberFormat="1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49" fontId="9" fillId="0" borderId="0" xfId="2" applyNumberFormat="1" applyFont="1" applyAlignment="1">
      <alignment vertical="center"/>
    </xf>
    <xf numFmtId="2" fontId="9" fillId="0" borderId="10" xfId="2" applyNumberFormat="1" applyFont="1" applyBorder="1" applyAlignment="1">
      <alignment vertical="center"/>
    </xf>
    <xf numFmtId="0" fontId="9" fillId="0" borderId="3" xfId="2" applyFont="1" applyBorder="1" applyAlignment="1">
      <alignment vertical="center"/>
    </xf>
    <xf numFmtId="49" fontId="9" fillId="0" borderId="3" xfId="2" applyNumberFormat="1" applyFont="1" applyBorder="1" applyAlignment="1">
      <alignment vertical="center"/>
    </xf>
    <xf numFmtId="2" fontId="9" fillId="0" borderId="11" xfId="2" applyNumberFormat="1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2" fontId="9" fillId="0" borderId="0" xfId="2" applyNumberFormat="1" applyFont="1" applyAlignment="1">
      <alignment vertical="center"/>
    </xf>
    <xf numFmtId="0" fontId="9" fillId="0" borderId="13" xfId="2" applyFont="1" applyBorder="1" applyAlignment="1">
      <alignment vertical="center"/>
    </xf>
    <xf numFmtId="165" fontId="17" fillId="0" borderId="0" xfId="2" applyNumberFormat="1" applyFont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165" fontId="9" fillId="0" borderId="14" xfId="2" applyNumberFormat="1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left" vertical="center" wrapText="1"/>
    </xf>
    <xf numFmtId="14" fontId="9" fillId="0" borderId="15" xfId="2" applyNumberFormat="1" applyFont="1" applyBorder="1" applyAlignment="1">
      <alignment horizontal="center" vertical="center"/>
    </xf>
    <xf numFmtId="164" fontId="9" fillId="0" borderId="15" xfId="2" applyNumberFormat="1" applyFont="1" applyBorder="1" applyAlignment="1">
      <alignment horizontal="center" vertical="center" wrapText="1"/>
    </xf>
    <xf numFmtId="165" fontId="9" fillId="0" borderId="16" xfId="2" applyNumberFormat="1" applyFont="1" applyBorder="1" applyAlignment="1">
      <alignment horizontal="center" vertical="center"/>
    </xf>
    <xf numFmtId="2" fontId="9" fillId="0" borderId="16" xfId="2" applyNumberFormat="1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165" fontId="9" fillId="0" borderId="15" xfId="2" applyNumberFormat="1" applyFont="1" applyBorder="1" applyAlignment="1">
      <alignment horizontal="center" vertical="center"/>
    </xf>
    <xf numFmtId="2" fontId="9" fillId="0" borderId="15" xfId="2" applyNumberFormat="1" applyFont="1" applyBorder="1" applyAlignment="1">
      <alignment horizontal="center" vertical="center"/>
    </xf>
    <xf numFmtId="0" fontId="9" fillId="0" borderId="17" xfId="2" applyFont="1" applyBorder="1" applyAlignment="1">
      <alignment horizontal="left" vertical="center" wrapText="1"/>
    </xf>
    <xf numFmtId="14" fontId="9" fillId="0" borderId="17" xfId="2" applyNumberFormat="1" applyFont="1" applyBorder="1" applyAlignment="1">
      <alignment horizontal="center" vertical="center"/>
    </xf>
    <xf numFmtId="164" fontId="9" fillId="0" borderId="17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/>
    </xf>
    <xf numFmtId="49" fontId="9" fillId="0" borderId="18" xfId="2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164" fontId="9" fillId="0" borderId="20" xfId="2" applyNumberFormat="1" applyFont="1" applyBorder="1" applyAlignment="1">
      <alignment horizontal="center" vertical="center" wrapText="1"/>
    </xf>
    <xf numFmtId="0" fontId="9" fillId="0" borderId="21" xfId="2" applyFont="1" applyBorder="1" applyAlignment="1">
      <alignment vertical="center"/>
    </xf>
    <xf numFmtId="0" fontId="9" fillId="0" borderId="14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left" vertical="center" wrapText="1"/>
    </xf>
    <xf numFmtId="14" fontId="9" fillId="0" borderId="14" xfId="2" applyNumberFormat="1" applyFont="1" applyBorder="1" applyAlignment="1">
      <alignment horizontal="center" vertical="center"/>
    </xf>
    <xf numFmtId="164" fontId="9" fillId="0" borderId="14" xfId="2" applyNumberFormat="1" applyFont="1" applyBorder="1" applyAlignment="1">
      <alignment horizontal="center" vertical="center" wrapText="1"/>
    </xf>
    <xf numFmtId="0" fontId="9" fillId="0" borderId="16" xfId="2" applyFont="1" applyBorder="1" applyAlignment="1">
      <alignment horizontal="left" vertical="center" wrapText="1"/>
    </xf>
    <xf numFmtId="14" fontId="9" fillId="0" borderId="16" xfId="2" applyNumberFormat="1" applyFont="1" applyBorder="1" applyAlignment="1">
      <alignment horizontal="center" vertical="center"/>
    </xf>
    <xf numFmtId="164" fontId="9" fillId="0" borderId="16" xfId="2" applyNumberFormat="1" applyFont="1" applyBorder="1" applyAlignment="1">
      <alignment horizontal="center" vertical="center" wrapText="1"/>
    </xf>
    <xf numFmtId="165" fontId="18" fillId="0" borderId="16" xfId="2" applyNumberFormat="1" applyFont="1" applyBorder="1" applyAlignment="1">
      <alignment horizontal="center" vertical="center"/>
    </xf>
    <xf numFmtId="2" fontId="19" fillId="0" borderId="16" xfId="2" applyNumberFormat="1" applyFont="1" applyBorder="1" applyAlignment="1">
      <alignment horizontal="center" vertical="center"/>
    </xf>
    <xf numFmtId="165" fontId="18" fillId="0" borderId="17" xfId="2" applyNumberFormat="1" applyFont="1" applyBorder="1" applyAlignment="1">
      <alignment horizontal="center" vertical="center"/>
    </xf>
    <xf numFmtId="2" fontId="19" fillId="0" borderId="17" xfId="2" applyNumberFormat="1" applyFont="1" applyBorder="1" applyAlignment="1">
      <alignment horizontal="center" vertical="center"/>
    </xf>
    <xf numFmtId="164" fontId="19" fillId="0" borderId="15" xfId="2" applyNumberFormat="1" applyFont="1" applyBorder="1" applyAlignment="1">
      <alignment horizontal="center" vertical="center" wrapText="1"/>
    </xf>
    <xf numFmtId="2" fontId="19" fillId="0" borderId="15" xfId="2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164" fontId="19" fillId="0" borderId="17" xfId="2" applyNumberFormat="1" applyFont="1" applyBorder="1" applyAlignment="1">
      <alignment horizontal="center" vertical="center" wrapText="1"/>
    </xf>
    <xf numFmtId="0" fontId="9" fillId="0" borderId="20" xfId="2" applyFont="1" applyBorder="1" applyAlignment="1">
      <alignment horizontal="left" vertical="center" wrapText="1"/>
    </xf>
    <xf numFmtId="14" fontId="9" fillId="0" borderId="20" xfId="2" applyNumberFormat="1" applyFont="1" applyBorder="1" applyAlignment="1">
      <alignment horizontal="center" vertical="center"/>
    </xf>
    <xf numFmtId="0" fontId="9" fillId="0" borderId="9" xfId="2" applyFont="1" applyBorder="1" applyAlignment="1">
      <alignment horizontal="left" vertical="center"/>
    </xf>
    <xf numFmtId="49" fontId="9" fillId="0" borderId="10" xfId="2" applyNumberFormat="1" applyFont="1" applyBorder="1" applyAlignment="1">
      <alignment horizontal="left" vertical="center"/>
    </xf>
    <xf numFmtId="49" fontId="9" fillId="0" borderId="11" xfId="2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vertical="center"/>
    </xf>
    <xf numFmtId="0" fontId="9" fillId="0" borderId="18" xfId="0" applyNumberFormat="1" applyFont="1" applyBorder="1" applyAlignment="1">
      <alignment horizontal="left" vertical="center"/>
    </xf>
    <xf numFmtId="2" fontId="9" fillId="0" borderId="8" xfId="0" applyNumberFormat="1" applyFont="1" applyBorder="1" applyAlignment="1">
      <alignment vertical="center"/>
    </xf>
    <xf numFmtId="0" fontId="9" fillId="0" borderId="18" xfId="0" applyFont="1" applyBorder="1" applyAlignment="1">
      <alignment horizontal="left" vertical="center"/>
    </xf>
    <xf numFmtId="0" fontId="17" fillId="0" borderId="23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18" fillId="0" borderId="25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18" fillId="0" borderId="27" xfId="2" applyFont="1" applyBorder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19" fillId="0" borderId="12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 wrapText="1"/>
    </xf>
    <xf numFmtId="1" fontId="17" fillId="0" borderId="19" xfId="2" applyNumberFormat="1" applyFont="1" applyBorder="1" applyAlignment="1">
      <alignment horizontal="right" vertical="center"/>
    </xf>
    <xf numFmtId="0" fontId="17" fillId="0" borderId="19" xfId="2" applyNumberFormat="1" applyFont="1" applyBorder="1" applyAlignment="1">
      <alignment horizontal="right" vertical="center"/>
    </xf>
    <xf numFmtId="0" fontId="9" fillId="0" borderId="19" xfId="0" applyNumberFormat="1" applyFont="1" applyBorder="1" applyAlignment="1">
      <alignment horizontal="right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 wrapText="1"/>
    </xf>
    <xf numFmtId="0" fontId="13" fillId="2" borderId="36" xfId="2" applyFont="1" applyFill="1" applyBorder="1" applyAlignment="1">
      <alignment vertical="center"/>
    </xf>
    <xf numFmtId="0" fontId="13" fillId="0" borderId="1" xfId="2" applyFont="1" applyBorder="1" applyAlignment="1">
      <alignment horizontal="left" vertical="center"/>
    </xf>
    <xf numFmtId="0" fontId="9" fillId="0" borderId="18" xfId="2" applyFont="1" applyBorder="1" applyAlignment="1">
      <alignment horizontal="right" vertical="center"/>
    </xf>
    <xf numFmtId="0" fontId="3" fillId="0" borderId="3" xfId="2" applyFont="1" applyBorder="1" applyAlignment="1">
      <alignment horizontal="left" vertical="center"/>
    </xf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11" fillId="0" borderId="19" xfId="2" applyFont="1" applyBorder="1" applyAlignment="1">
      <alignment horizontal="right" vertical="center"/>
    </xf>
    <xf numFmtId="0" fontId="11" fillId="0" borderId="19" xfId="0" applyFont="1" applyFill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22" fillId="0" borderId="22" xfId="2" applyFont="1" applyBorder="1" applyAlignment="1">
      <alignment horizontal="center" vertical="center"/>
    </xf>
    <xf numFmtId="0" fontId="22" fillId="0" borderId="16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9" fillId="0" borderId="53" xfId="2" applyFont="1" applyBorder="1" applyAlignment="1">
      <alignment horizontal="center" vertical="center" wrapText="1"/>
    </xf>
    <xf numFmtId="0" fontId="9" fillId="0" borderId="54" xfId="2" applyFont="1" applyBorder="1" applyAlignment="1">
      <alignment horizontal="center" vertical="center" wrapText="1"/>
    </xf>
    <xf numFmtId="0" fontId="9" fillId="0" borderId="55" xfId="2" applyFont="1" applyBorder="1" applyAlignment="1">
      <alignment horizontal="center" vertical="center" wrapText="1"/>
    </xf>
    <xf numFmtId="0" fontId="9" fillId="0" borderId="55" xfId="2" applyFont="1" applyBorder="1" applyAlignment="1">
      <alignment horizontal="left" vertical="center" wrapText="1"/>
    </xf>
    <xf numFmtId="14" fontId="9" fillId="0" borderId="55" xfId="2" applyNumberFormat="1" applyFont="1" applyBorder="1" applyAlignment="1">
      <alignment horizontal="center" vertical="center"/>
    </xf>
    <xf numFmtId="164" fontId="9" fillId="0" borderId="55" xfId="2" applyNumberFormat="1" applyFont="1" applyBorder="1" applyAlignment="1">
      <alignment horizontal="center" vertical="center" wrapText="1"/>
    </xf>
    <xf numFmtId="164" fontId="19" fillId="0" borderId="54" xfId="2" applyNumberFormat="1" applyFont="1" applyBorder="1" applyAlignment="1">
      <alignment horizontal="center" vertical="center" wrapText="1"/>
    </xf>
    <xf numFmtId="165" fontId="18" fillId="0" borderId="54" xfId="2" applyNumberFormat="1" applyFont="1" applyBorder="1" applyAlignment="1">
      <alignment horizontal="center" vertical="center"/>
    </xf>
    <xf numFmtId="2" fontId="19" fillId="0" borderId="54" xfId="2" applyNumberFormat="1" applyFont="1" applyBorder="1" applyAlignment="1">
      <alignment horizontal="center" vertical="center"/>
    </xf>
    <xf numFmtId="0" fontId="22" fillId="0" borderId="54" xfId="2" applyFont="1" applyBorder="1" applyAlignment="1">
      <alignment horizontal="center" vertical="center"/>
    </xf>
    <xf numFmtId="0" fontId="9" fillId="0" borderId="56" xfId="2" applyFont="1" applyBorder="1" applyAlignment="1">
      <alignment horizontal="center" vertical="center" wrapText="1"/>
    </xf>
    <xf numFmtId="165" fontId="9" fillId="0" borderId="31" xfId="2" applyNumberFormat="1" applyFont="1" applyBorder="1" applyAlignment="1">
      <alignment horizontal="center" vertical="center"/>
    </xf>
    <xf numFmtId="165" fontId="19" fillId="0" borderId="16" xfId="2" applyNumberFormat="1" applyFont="1" applyBorder="1" applyAlignment="1">
      <alignment horizontal="center" vertical="center"/>
    </xf>
    <xf numFmtId="165" fontId="19" fillId="0" borderId="17" xfId="2" applyNumberFormat="1" applyFont="1" applyBorder="1" applyAlignment="1">
      <alignment horizontal="center" vertical="center"/>
    </xf>
    <xf numFmtId="165" fontId="19" fillId="0" borderId="54" xfId="2" applyNumberFormat="1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12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165" fontId="15" fillId="0" borderId="5" xfId="2" applyNumberFormat="1" applyFont="1" applyBorder="1" applyAlignment="1">
      <alignment horizontal="left" vertical="center"/>
    </xf>
    <xf numFmtId="165" fontId="15" fillId="0" borderId="18" xfId="2" applyNumberFormat="1" applyFont="1" applyBorder="1" applyAlignment="1">
      <alignment horizontal="left" vertical="center"/>
    </xf>
    <xf numFmtId="0" fontId="17" fillId="2" borderId="33" xfId="8" applyFont="1" applyFill="1" applyBorder="1" applyAlignment="1">
      <alignment horizontal="center" vertical="center" wrapText="1"/>
    </xf>
    <xf numFmtId="0" fontId="17" fillId="2" borderId="34" xfId="8" applyFont="1" applyFill="1" applyBorder="1" applyAlignment="1">
      <alignment horizontal="center" vertical="center" wrapText="1"/>
    </xf>
    <xf numFmtId="2" fontId="17" fillId="2" borderId="33" xfId="8" applyNumberFormat="1" applyFont="1" applyFill="1" applyBorder="1" applyAlignment="1">
      <alignment horizontal="center" vertical="center" wrapText="1"/>
    </xf>
    <xf numFmtId="2" fontId="17" fillId="2" borderId="34" xfId="8" applyNumberFormat="1" applyFont="1" applyFill="1" applyBorder="1" applyAlignment="1">
      <alignment horizontal="center" vertical="center" wrapText="1"/>
    </xf>
    <xf numFmtId="0" fontId="17" fillId="2" borderId="33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46" xfId="2" applyFont="1" applyFill="1" applyBorder="1" applyAlignment="1">
      <alignment horizontal="center" vertical="center" wrapText="1"/>
    </xf>
    <xf numFmtId="0" fontId="17" fillId="2" borderId="47" xfId="2" applyFont="1" applyFill="1" applyBorder="1" applyAlignment="1">
      <alignment horizontal="center" vertical="center" wrapText="1"/>
    </xf>
    <xf numFmtId="14" fontId="17" fillId="2" borderId="33" xfId="8" applyNumberFormat="1" applyFont="1" applyFill="1" applyBorder="1" applyAlignment="1">
      <alignment horizontal="center" vertical="center" wrapText="1"/>
    </xf>
    <xf numFmtId="14" fontId="17" fillId="2" borderId="34" xfId="8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3" fillId="0" borderId="32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9" xfId="2" applyFont="1" applyFill="1" applyBorder="1" applyAlignment="1">
      <alignment horizontal="center" vertical="center"/>
    </xf>
    <xf numFmtId="0" fontId="21" fillId="0" borderId="32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13" fillId="0" borderId="48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7" fillId="2" borderId="49" xfId="8" applyFont="1" applyFill="1" applyBorder="1" applyAlignment="1">
      <alignment horizontal="center" vertical="center" wrapText="1"/>
    </xf>
    <xf numFmtId="0" fontId="17" fillId="2" borderId="50" xfId="8" applyFont="1" applyFill="1" applyBorder="1" applyAlignment="1">
      <alignment horizontal="center" vertical="center" wrapText="1"/>
    </xf>
    <xf numFmtId="0" fontId="17" fillId="2" borderId="51" xfId="2" applyFont="1" applyFill="1" applyBorder="1" applyAlignment="1">
      <alignment horizontal="center" vertical="center"/>
    </xf>
    <xf numFmtId="0" fontId="17" fillId="2" borderId="52" xfId="2" applyFont="1" applyFill="1" applyBorder="1" applyAlignment="1">
      <alignment horizontal="center" vertical="center"/>
    </xf>
    <xf numFmtId="0" fontId="17" fillId="2" borderId="44" xfId="8" applyFont="1" applyFill="1" applyBorder="1" applyAlignment="1">
      <alignment horizontal="center" vertical="center" wrapText="1"/>
    </xf>
    <xf numFmtId="0" fontId="17" fillId="2" borderId="45" xfId="8" applyFont="1" applyFill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8" xfId="2" applyNumberFormat="1" applyFont="1" applyFill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0" fontId="20" fillId="0" borderId="40" xfId="2" applyFont="1" applyBorder="1" applyAlignment="1">
      <alignment horizontal="center" vertical="center"/>
    </xf>
    <xf numFmtId="0" fontId="20" fillId="0" borderId="41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13" fillId="2" borderId="35" xfId="2" applyFont="1" applyFill="1" applyBorder="1" applyAlignment="1">
      <alignment horizontal="center" vertical="center"/>
    </xf>
    <xf numFmtId="0" fontId="13" fillId="2" borderId="36" xfId="2" applyFont="1" applyFill="1" applyBorder="1" applyAlignment="1">
      <alignment horizontal="center" vertical="center"/>
    </xf>
    <xf numFmtId="0" fontId="13" fillId="2" borderId="4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9" fillId="0" borderId="7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2" fontId="12" fillId="2" borderId="5" xfId="2" applyNumberFormat="1" applyFont="1" applyFill="1" applyBorder="1" applyAlignment="1">
      <alignment horizontal="center" vertical="center"/>
    </xf>
    <xf numFmtId="2" fontId="12" fillId="2" borderId="18" xfId="2" applyNumberFormat="1" applyFont="1" applyFill="1" applyBorder="1" applyAlignment="1">
      <alignment horizontal="center" vertical="center"/>
    </xf>
    <xf numFmtId="2" fontId="9" fillId="0" borderId="21" xfId="2" applyNumberFormat="1" applyFont="1" applyBorder="1" applyAlignment="1">
      <alignment horizontal="center" vertical="center"/>
    </xf>
    <xf numFmtId="2" fontId="9" fillId="0" borderId="38" xfId="2" applyNumberFormat="1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0</xdr:rowOff>
    </xdr:from>
    <xdr:to>
      <xdr:col>1</xdr:col>
      <xdr:colOff>285748</xdr:colOff>
      <xdr:row>2</xdr:row>
      <xdr:rowOff>225734</xdr:rowOff>
    </xdr:to>
    <xdr:pic>
      <xdr:nvPicPr>
        <xdr:cNvPr id="1080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0"/>
          <a:ext cx="714374" cy="773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452436</xdr:colOff>
      <xdr:row>0</xdr:row>
      <xdr:rowOff>40482</xdr:rowOff>
    </xdr:from>
    <xdr:to>
      <xdr:col>3</xdr:col>
      <xdr:colOff>59530</xdr:colOff>
      <xdr:row>2</xdr:row>
      <xdr:rowOff>222593</xdr:rowOff>
    </xdr:to>
    <xdr:pic>
      <xdr:nvPicPr>
        <xdr:cNvPr id="1081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780" y="40482"/>
          <a:ext cx="1107281" cy="729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250031</xdr:colOff>
      <xdr:row>0</xdr:row>
      <xdr:rowOff>47625</xdr:rowOff>
    </xdr:from>
    <xdr:ext cx="925979" cy="843997"/>
    <xdr:pic>
      <xdr:nvPicPr>
        <xdr:cNvPr id="5" name="Picture 5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-1" r="51338" b="-2008"/>
        <a:stretch/>
      </xdr:blipFill>
      <xdr:spPr>
        <a:xfrm>
          <a:off x="9858375" y="47625"/>
          <a:ext cx="925979" cy="843997"/>
        </a:xfrm>
        <a:prstGeom prst="rect">
          <a:avLst/>
        </a:prstGeom>
      </xdr:spPr>
    </xdr:pic>
    <xdr:clientData/>
  </xdr:oneCellAnchor>
  <xdr:oneCellAnchor>
    <xdr:from>
      <xdr:col>11</xdr:col>
      <xdr:colOff>471149</xdr:colOff>
      <xdr:row>0</xdr:row>
      <xdr:rowOff>61995</xdr:rowOff>
    </xdr:from>
    <xdr:ext cx="642542" cy="877135"/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6282" b="-5860"/>
        <a:stretch/>
      </xdr:blipFill>
      <xdr:spPr>
        <a:xfrm>
          <a:off x="10960555" y="61995"/>
          <a:ext cx="642542" cy="8771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AA57"/>
  <sheetViews>
    <sheetView tabSelected="1" view="pageBreakPreview" topLeftCell="A8" zoomScale="80" zoomScaleNormal="70" zoomScaleSheetLayoutView="80" zoomScalePageLayoutView="50" workbookViewId="0">
      <selection activeCell="A11" sqref="A11:L11"/>
    </sheetView>
  </sheetViews>
  <sheetFormatPr defaultRowHeight="12.75" x14ac:dyDescent="0.2"/>
  <cols>
    <col min="1" max="1" width="7" style="2" customWidth="1"/>
    <col min="2" max="2" width="7.85546875" style="53" customWidth="1"/>
    <col min="3" max="3" width="14.7109375" style="53" customWidth="1"/>
    <col min="4" max="4" width="23.5703125" style="2" customWidth="1"/>
    <col min="5" max="5" width="11.7109375" style="17" customWidth="1"/>
    <col min="6" max="6" width="10.28515625" style="2" customWidth="1"/>
    <col min="7" max="7" width="28.28515625" style="2" customWidth="1"/>
    <col min="8" max="8" width="13.140625" style="42" customWidth="1"/>
    <col min="9" max="9" width="16.5703125" style="2" customWidth="1"/>
    <col min="10" max="10" width="10.85546875" style="49" customWidth="1"/>
    <col min="11" max="11" width="13.28515625" style="2" customWidth="1"/>
    <col min="12" max="12" width="18.7109375" style="2" customWidth="1"/>
    <col min="13" max="16384" width="9.140625" style="2"/>
  </cols>
  <sheetData>
    <row r="1" spans="1:27" ht="21.75" customHeight="1" x14ac:dyDescent="0.2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27" ht="21.75" customHeight="1" x14ac:dyDescent="0.2">
      <c r="A2" s="167" t="s">
        <v>46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27" ht="21.75" customHeight="1" x14ac:dyDescent="0.2">
      <c r="A3" s="167" t="s">
        <v>10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27" ht="21.75" customHeight="1" x14ac:dyDescent="0.2">
      <c r="A4" s="167" t="s">
        <v>47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9" customHeight="1" x14ac:dyDescent="0.2">
      <c r="A5" s="168" t="s">
        <v>38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</row>
    <row r="6" spans="1:27" s="3" customFormat="1" ht="28.5" x14ac:dyDescent="0.2">
      <c r="A6" s="150" t="s">
        <v>65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20"/>
      <c r="N6" s="20"/>
      <c r="O6" s="20"/>
      <c r="P6" s="20"/>
      <c r="Q6" s="20"/>
      <c r="R6" s="20"/>
      <c r="S6" s="20"/>
      <c r="T6" s="20"/>
    </row>
    <row r="7" spans="1:27" s="3" customFormat="1" ht="18" customHeight="1" x14ac:dyDescent="0.2">
      <c r="A7" s="169" t="s">
        <v>15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</row>
    <row r="8" spans="1:27" s="3" customFormat="1" ht="4.5" customHeight="1" thickBot="1" x14ac:dyDescent="0.25">
      <c r="A8" s="190" t="s">
        <v>38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</row>
    <row r="9" spans="1:27" ht="19.5" customHeight="1" thickTop="1" x14ac:dyDescent="0.2">
      <c r="A9" s="191" t="s">
        <v>20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3"/>
    </row>
    <row r="10" spans="1:27" ht="18" customHeight="1" x14ac:dyDescent="0.2">
      <c r="A10" s="151" t="s">
        <v>37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3"/>
    </row>
    <row r="11" spans="1:27" ht="19.5" customHeight="1" x14ac:dyDescent="0.2">
      <c r="A11" s="151" t="s">
        <v>64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3"/>
    </row>
    <row r="12" spans="1:27" ht="5.25" customHeight="1" x14ac:dyDescent="0.2">
      <c r="A12" s="175" t="s">
        <v>38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7"/>
    </row>
    <row r="13" spans="1:27" ht="15.75" x14ac:dyDescent="0.2">
      <c r="A13" s="178" t="s">
        <v>48</v>
      </c>
      <c r="B13" s="179"/>
      <c r="C13" s="179"/>
      <c r="D13" s="179"/>
      <c r="E13" s="4"/>
      <c r="F13" s="121" t="s">
        <v>60</v>
      </c>
      <c r="G13" s="78"/>
      <c r="H13" s="21"/>
      <c r="J13" s="22"/>
      <c r="K13" s="5"/>
      <c r="L13" s="6" t="s">
        <v>100</v>
      </c>
    </row>
    <row r="14" spans="1:27" ht="15.75" x14ac:dyDescent="0.2">
      <c r="A14" s="170" t="s">
        <v>49</v>
      </c>
      <c r="B14" s="171"/>
      <c r="C14" s="171"/>
      <c r="D14" s="171"/>
      <c r="E14" s="7"/>
      <c r="F14" s="123" t="s">
        <v>61</v>
      </c>
      <c r="G14" s="74"/>
      <c r="H14" s="23"/>
      <c r="J14" s="24"/>
      <c r="K14" s="8"/>
      <c r="L14" s="9" t="s">
        <v>59</v>
      </c>
    </row>
    <row r="15" spans="1:27" ht="15" x14ac:dyDescent="0.2">
      <c r="A15" s="172" t="s">
        <v>9</v>
      </c>
      <c r="B15" s="173"/>
      <c r="C15" s="173"/>
      <c r="D15" s="173"/>
      <c r="E15" s="173"/>
      <c r="F15" s="173"/>
      <c r="G15" s="174"/>
      <c r="H15" s="187" t="s">
        <v>1</v>
      </c>
      <c r="I15" s="188"/>
      <c r="J15" s="188"/>
      <c r="K15" s="188"/>
      <c r="L15" s="189"/>
    </row>
    <row r="16" spans="1:27" ht="15" x14ac:dyDescent="0.2">
      <c r="A16" s="25" t="s">
        <v>16</v>
      </c>
      <c r="B16" s="10"/>
      <c r="C16" s="10"/>
      <c r="D16" s="26"/>
      <c r="E16" s="27"/>
      <c r="F16" s="26"/>
      <c r="G16" s="26"/>
      <c r="H16" s="154" t="s">
        <v>53</v>
      </c>
      <c r="I16" s="155"/>
      <c r="J16" s="155"/>
      <c r="K16" s="155"/>
      <c r="L16" s="156"/>
    </row>
    <row r="17" spans="1:12" ht="15" x14ac:dyDescent="0.2">
      <c r="A17" s="25" t="s">
        <v>17</v>
      </c>
      <c r="B17" s="10"/>
      <c r="C17" s="10"/>
      <c r="D17" s="11"/>
      <c r="E17" s="57"/>
      <c r="F17" s="28"/>
      <c r="G17" s="129" t="s">
        <v>50</v>
      </c>
      <c r="H17" s="154" t="s">
        <v>62</v>
      </c>
      <c r="I17" s="155"/>
      <c r="J17" s="155"/>
      <c r="K17" s="155"/>
      <c r="L17" s="156"/>
    </row>
    <row r="18" spans="1:12" ht="15" x14ac:dyDescent="0.2">
      <c r="A18" s="25" t="s">
        <v>18</v>
      </c>
      <c r="B18" s="10"/>
      <c r="C18" s="10"/>
      <c r="D18" s="11"/>
      <c r="E18" s="57"/>
      <c r="F18" s="28"/>
      <c r="G18" s="130" t="s">
        <v>51</v>
      </c>
      <c r="H18" s="154" t="s">
        <v>63</v>
      </c>
      <c r="I18" s="155"/>
      <c r="J18" s="155"/>
      <c r="K18" s="155"/>
      <c r="L18" s="156"/>
    </row>
    <row r="19" spans="1:12" ht="16.5" thickBot="1" x14ac:dyDescent="0.25">
      <c r="A19" s="25" t="s">
        <v>14</v>
      </c>
      <c r="B19" s="76"/>
      <c r="C19" s="76"/>
      <c r="D19" s="28"/>
      <c r="F19" s="80"/>
      <c r="G19" s="131" t="s">
        <v>52</v>
      </c>
      <c r="H19" s="77" t="s">
        <v>40</v>
      </c>
      <c r="J19" s="12">
        <v>28</v>
      </c>
      <c r="K19" s="56"/>
      <c r="L19" s="122" t="s">
        <v>54</v>
      </c>
    </row>
    <row r="20" spans="1:12" s="124" customFormat="1" ht="9" customHeight="1" thickTop="1" thickBot="1" x14ac:dyDescent="0.25">
      <c r="A20" s="14"/>
      <c r="B20" s="13"/>
      <c r="C20" s="13"/>
      <c r="D20" s="14"/>
      <c r="E20" s="15"/>
      <c r="F20" s="14"/>
      <c r="G20" s="14"/>
      <c r="H20" s="29"/>
      <c r="I20" s="14"/>
      <c r="J20" s="30"/>
      <c r="K20" s="14"/>
      <c r="L20" s="14"/>
    </row>
    <row r="21" spans="1:12" s="16" customFormat="1" ht="21" customHeight="1" thickTop="1" x14ac:dyDescent="0.2">
      <c r="A21" s="182" t="s">
        <v>6</v>
      </c>
      <c r="B21" s="157" t="s">
        <v>12</v>
      </c>
      <c r="C21" s="157" t="s">
        <v>29</v>
      </c>
      <c r="D21" s="157" t="s">
        <v>2</v>
      </c>
      <c r="E21" s="165" t="s">
        <v>28</v>
      </c>
      <c r="F21" s="157" t="s">
        <v>8</v>
      </c>
      <c r="G21" s="180" t="s">
        <v>41</v>
      </c>
      <c r="H21" s="184" t="s">
        <v>7</v>
      </c>
      <c r="I21" s="157" t="s">
        <v>24</v>
      </c>
      <c r="J21" s="159" t="s">
        <v>21</v>
      </c>
      <c r="K21" s="161" t="s">
        <v>23</v>
      </c>
      <c r="L21" s="163" t="s">
        <v>13</v>
      </c>
    </row>
    <row r="22" spans="1:12" s="16" customFormat="1" ht="13.5" customHeight="1" thickBot="1" x14ac:dyDescent="0.25">
      <c r="A22" s="183"/>
      <c r="B22" s="158"/>
      <c r="C22" s="158"/>
      <c r="D22" s="158"/>
      <c r="E22" s="166"/>
      <c r="F22" s="158"/>
      <c r="G22" s="181"/>
      <c r="H22" s="185"/>
      <c r="I22" s="158"/>
      <c r="J22" s="160"/>
      <c r="K22" s="162"/>
      <c r="L22" s="164"/>
    </row>
    <row r="23" spans="1:12" ht="21.75" customHeight="1" x14ac:dyDescent="0.2">
      <c r="A23" s="105">
        <v>1</v>
      </c>
      <c r="B23" s="81">
        <v>46</v>
      </c>
      <c r="C23" s="81">
        <v>10079777026</v>
      </c>
      <c r="D23" s="82" t="s">
        <v>66</v>
      </c>
      <c r="E23" s="83" t="s">
        <v>67</v>
      </c>
      <c r="F23" s="84" t="s">
        <v>26</v>
      </c>
      <c r="G23" s="59" t="s">
        <v>98</v>
      </c>
      <c r="H23" s="58">
        <v>2.7087384259259259E-2</v>
      </c>
      <c r="I23" s="146" t="s">
        <v>38</v>
      </c>
      <c r="J23" s="94">
        <f>IFERROR($J$19*3600/(HOUR(H23)*3600+MINUTE(H23)*60+SECOND(H23)),"")</f>
        <v>43.07692307692308</v>
      </c>
      <c r="K23" s="132" t="s">
        <v>22</v>
      </c>
      <c r="L23" s="106"/>
    </row>
    <row r="24" spans="1:12" ht="21.75" customHeight="1" x14ac:dyDescent="0.2">
      <c r="A24" s="107">
        <f>A23</f>
        <v>1</v>
      </c>
      <c r="B24" s="66">
        <v>47</v>
      </c>
      <c r="C24" s="67">
        <v>10088344146</v>
      </c>
      <c r="D24" s="85" t="s">
        <v>68</v>
      </c>
      <c r="E24" s="86" t="s">
        <v>69</v>
      </c>
      <c r="F24" s="87" t="s">
        <v>26</v>
      </c>
      <c r="G24" s="117" t="s">
        <v>98</v>
      </c>
      <c r="H24" s="88"/>
      <c r="I24" s="147" t="s">
        <v>38</v>
      </c>
      <c r="J24" s="93">
        <f>J23</f>
        <v>43.07692307692308</v>
      </c>
      <c r="K24" s="133" t="s">
        <v>22</v>
      </c>
      <c r="L24" s="108"/>
    </row>
    <row r="25" spans="1:12" ht="21.75" customHeight="1" x14ac:dyDescent="0.2">
      <c r="A25" s="107">
        <f>A23</f>
        <v>1</v>
      </c>
      <c r="B25" s="67">
        <v>48</v>
      </c>
      <c r="C25" s="67">
        <v>10079979312</v>
      </c>
      <c r="D25" s="85" t="s">
        <v>70</v>
      </c>
      <c r="E25" s="86" t="s">
        <v>71</v>
      </c>
      <c r="F25" s="87" t="s">
        <v>26</v>
      </c>
      <c r="G25" s="117" t="s">
        <v>98</v>
      </c>
      <c r="H25" s="88"/>
      <c r="I25" s="147" t="s">
        <v>38</v>
      </c>
      <c r="J25" s="89">
        <f>J23</f>
        <v>43.07692307692308</v>
      </c>
      <c r="K25" s="133" t="s">
        <v>22</v>
      </c>
      <c r="L25" s="108"/>
    </row>
    <row r="26" spans="1:12" ht="21.75" customHeight="1" thickBot="1" x14ac:dyDescent="0.25">
      <c r="A26" s="109">
        <f>A23</f>
        <v>1</v>
      </c>
      <c r="B26" s="68">
        <v>50</v>
      </c>
      <c r="C26" s="68">
        <v>10094559422</v>
      </c>
      <c r="D26" s="71" t="s">
        <v>72</v>
      </c>
      <c r="E26" s="72" t="s">
        <v>73</v>
      </c>
      <c r="F26" s="73" t="s">
        <v>26</v>
      </c>
      <c r="G26" s="118" t="s">
        <v>98</v>
      </c>
      <c r="H26" s="90"/>
      <c r="I26" s="148" t="s">
        <v>38</v>
      </c>
      <c r="J26" s="91">
        <f>J23</f>
        <v>43.07692307692308</v>
      </c>
      <c r="K26" s="134" t="s">
        <v>22</v>
      </c>
      <c r="L26" s="110"/>
    </row>
    <row r="27" spans="1:12" ht="21.75" customHeight="1" x14ac:dyDescent="0.2">
      <c r="A27" s="105">
        <v>2</v>
      </c>
      <c r="B27" s="81">
        <v>53</v>
      </c>
      <c r="C27" s="81">
        <v>10101383875</v>
      </c>
      <c r="D27" s="82" t="s">
        <v>74</v>
      </c>
      <c r="E27" s="83" t="s">
        <v>75</v>
      </c>
      <c r="F27" s="84" t="s">
        <v>26</v>
      </c>
      <c r="G27" s="59" t="s">
        <v>98</v>
      </c>
      <c r="H27" s="58">
        <v>2.7984259259259261E-2</v>
      </c>
      <c r="I27" s="146">
        <f>H27-$H$23</f>
        <v>8.9687500000000184E-4</v>
      </c>
      <c r="J27" s="94">
        <f>IFERROR($J$19*3600/(HOUR(H27)*3600+MINUTE(H27)*60+SECOND(H27)),"")</f>
        <v>41.687344913151364</v>
      </c>
      <c r="K27" s="132" t="s">
        <v>26</v>
      </c>
      <c r="L27" s="106"/>
    </row>
    <row r="28" spans="1:12" ht="21.75" customHeight="1" x14ac:dyDescent="0.2">
      <c r="A28" s="107">
        <f>A27</f>
        <v>2</v>
      </c>
      <c r="B28" s="66">
        <v>54</v>
      </c>
      <c r="C28" s="67">
        <v>10101387010</v>
      </c>
      <c r="D28" s="85" t="s">
        <v>76</v>
      </c>
      <c r="E28" s="86" t="s">
        <v>77</v>
      </c>
      <c r="F28" s="87" t="s">
        <v>26</v>
      </c>
      <c r="G28" s="117" t="s">
        <v>98</v>
      </c>
      <c r="H28" s="88"/>
      <c r="I28" s="147">
        <f>I27</f>
        <v>8.9687500000000184E-4</v>
      </c>
      <c r="J28" s="93">
        <f>J27</f>
        <v>41.687344913151364</v>
      </c>
      <c r="K28" s="133" t="s">
        <v>26</v>
      </c>
      <c r="L28" s="108"/>
    </row>
    <row r="29" spans="1:12" ht="21.75" customHeight="1" x14ac:dyDescent="0.2">
      <c r="A29" s="107">
        <f>A27</f>
        <v>2</v>
      </c>
      <c r="B29" s="67">
        <v>55</v>
      </c>
      <c r="C29" s="67">
        <v>10093565473</v>
      </c>
      <c r="D29" s="85" t="s">
        <v>78</v>
      </c>
      <c r="E29" s="86" t="s">
        <v>79</v>
      </c>
      <c r="F29" s="87" t="s">
        <v>26</v>
      </c>
      <c r="G29" s="117" t="s">
        <v>98</v>
      </c>
      <c r="H29" s="88"/>
      <c r="I29" s="147">
        <f>I27</f>
        <v>8.9687500000000184E-4</v>
      </c>
      <c r="J29" s="89">
        <f>J27</f>
        <v>41.687344913151364</v>
      </c>
      <c r="K29" s="133" t="s">
        <v>26</v>
      </c>
      <c r="L29" s="108"/>
    </row>
    <row r="30" spans="1:12" ht="21.75" customHeight="1" thickBot="1" x14ac:dyDescent="0.25">
      <c r="A30" s="109">
        <f>A27</f>
        <v>2</v>
      </c>
      <c r="B30" s="68">
        <v>56</v>
      </c>
      <c r="C30" s="68">
        <v>10083214765</v>
      </c>
      <c r="D30" s="71" t="s">
        <v>80</v>
      </c>
      <c r="E30" s="72" t="s">
        <v>81</v>
      </c>
      <c r="F30" s="73" t="s">
        <v>26</v>
      </c>
      <c r="G30" s="118" t="s">
        <v>98</v>
      </c>
      <c r="H30" s="90"/>
      <c r="I30" s="148">
        <f>I27</f>
        <v>8.9687500000000184E-4</v>
      </c>
      <c r="J30" s="91">
        <f>J27</f>
        <v>41.687344913151364</v>
      </c>
      <c r="K30" s="134" t="s">
        <v>26</v>
      </c>
      <c r="L30" s="110"/>
    </row>
    <row r="31" spans="1:12" ht="21.75" customHeight="1" x14ac:dyDescent="0.2">
      <c r="A31" s="111">
        <v>3</v>
      </c>
      <c r="B31" s="60">
        <v>39</v>
      </c>
      <c r="C31" s="60">
        <v>10094522642</v>
      </c>
      <c r="D31" s="61" t="s">
        <v>82</v>
      </c>
      <c r="E31" s="62" t="s">
        <v>83</v>
      </c>
      <c r="F31" s="63" t="s">
        <v>26</v>
      </c>
      <c r="G31" s="63" t="s">
        <v>84</v>
      </c>
      <c r="H31" s="69">
        <v>2.8846759259259256E-2</v>
      </c>
      <c r="I31" s="69">
        <f>H31-$H$23</f>
        <v>1.7593749999999971E-3</v>
      </c>
      <c r="J31" s="70">
        <f>IFERROR($J$19*3600/(HOUR(H31)*3600+MINUTE(H31)*60+SECOND(H31)),"")</f>
        <v>40.449438202247194</v>
      </c>
      <c r="K31" s="133" t="s">
        <v>26</v>
      </c>
      <c r="L31" s="108"/>
    </row>
    <row r="32" spans="1:12" ht="21.75" customHeight="1" x14ac:dyDescent="0.2">
      <c r="A32" s="112">
        <f>A31</f>
        <v>3</v>
      </c>
      <c r="B32" s="66">
        <v>40</v>
      </c>
      <c r="C32" s="60">
        <v>10083877803</v>
      </c>
      <c r="D32" s="61" t="s">
        <v>85</v>
      </c>
      <c r="E32" s="62" t="s">
        <v>86</v>
      </c>
      <c r="F32" s="63" t="s">
        <v>26</v>
      </c>
      <c r="G32" s="92" t="s">
        <v>84</v>
      </c>
      <c r="H32" s="88"/>
      <c r="I32" s="147">
        <f>I31</f>
        <v>1.7593749999999971E-3</v>
      </c>
      <c r="J32" s="89">
        <f>J31</f>
        <v>40.449438202247194</v>
      </c>
      <c r="K32" s="133" t="s">
        <v>26</v>
      </c>
      <c r="L32" s="108"/>
    </row>
    <row r="33" spans="1:12" ht="21.75" customHeight="1" x14ac:dyDescent="0.2">
      <c r="A33" s="112">
        <f>A31</f>
        <v>3</v>
      </c>
      <c r="B33" s="67">
        <v>41</v>
      </c>
      <c r="C33" s="60">
        <v>10096563682</v>
      </c>
      <c r="D33" s="61" t="s">
        <v>87</v>
      </c>
      <c r="E33" s="62" t="s">
        <v>88</v>
      </c>
      <c r="F33" s="63" t="s">
        <v>26</v>
      </c>
      <c r="G33" s="92" t="s">
        <v>84</v>
      </c>
      <c r="H33" s="88"/>
      <c r="I33" s="147">
        <f>I31</f>
        <v>1.7593749999999971E-3</v>
      </c>
      <c r="J33" s="89">
        <f>J31</f>
        <v>40.449438202247194</v>
      </c>
      <c r="K33" s="133" t="s">
        <v>26</v>
      </c>
      <c r="L33" s="108"/>
    </row>
    <row r="34" spans="1:12" ht="21.75" customHeight="1" thickBot="1" x14ac:dyDescent="0.25">
      <c r="A34" s="113">
        <f>A31</f>
        <v>3</v>
      </c>
      <c r="B34" s="68">
        <v>42</v>
      </c>
      <c r="C34" s="119">
        <v>10104984595</v>
      </c>
      <c r="D34" s="96" t="s">
        <v>89</v>
      </c>
      <c r="E34" s="97" t="s">
        <v>90</v>
      </c>
      <c r="F34" s="79" t="s">
        <v>26</v>
      </c>
      <c r="G34" s="95" t="s">
        <v>84</v>
      </c>
      <c r="H34" s="90"/>
      <c r="I34" s="148">
        <f>I31</f>
        <v>1.7593749999999971E-3</v>
      </c>
      <c r="J34" s="91">
        <f>J31</f>
        <v>40.449438202247194</v>
      </c>
      <c r="K34" s="134" t="s">
        <v>26</v>
      </c>
      <c r="L34" s="110"/>
    </row>
    <row r="35" spans="1:12" ht="21.75" customHeight="1" x14ac:dyDescent="0.2">
      <c r="A35" s="111">
        <v>4</v>
      </c>
      <c r="B35" s="60">
        <v>49</v>
      </c>
      <c r="C35" s="81">
        <v>10093069258</v>
      </c>
      <c r="D35" s="82" t="s">
        <v>91</v>
      </c>
      <c r="E35" s="83" t="s">
        <v>92</v>
      </c>
      <c r="F35" s="84" t="s">
        <v>26</v>
      </c>
      <c r="G35" s="63" t="s">
        <v>98</v>
      </c>
      <c r="H35" s="64">
        <v>2.9263425925925925E-2</v>
      </c>
      <c r="I35" s="64">
        <f>H35-$H$23</f>
        <v>2.1760416666666664E-3</v>
      </c>
      <c r="J35" s="65">
        <f>IFERROR($J$19*3600/(HOUR(H35)*3600+MINUTE(H35)*60+SECOND(H35)),"")</f>
        <v>39.87341772151899</v>
      </c>
      <c r="K35" s="133" t="s">
        <v>26</v>
      </c>
      <c r="L35" s="108"/>
    </row>
    <row r="36" spans="1:12" ht="21.75" customHeight="1" x14ac:dyDescent="0.2">
      <c r="A36" s="112">
        <f>A35</f>
        <v>4</v>
      </c>
      <c r="B36" s="66">
        <v>52</v>
      </c>
      <c r="C36" s="60">
        <v>10036027400</v>
      </c>
      <c r="D36" s="61" t="s">
        <v>99</v>
      </c>
      <c r="E36" s="62" t="s">
        <v>93</v>
      </c>
      <c r="F36" s="63" t="s">
        <v>26</v>
      </c>
      <c r="G36" s="92" t="s">
        <v>98</v>
      </c>
      <c r="H36" s="88"/>
      <c r="I36" s="147">
        <f>I35</f>
        <v>2.1760416666666664E-3</v>
      </c>
      <c r="J36" s="89">
        <f>J35</f>
        <v>39.87341772151899</v>
      </c>
      <c r="K36" s="133" t="s">
        <v>26</v>
      </c>
      <c r="L36" s="108"/>
    </row>
    <row r="37" spans="1:12" ht="21.75" customHeight="1" x14ac:dyDescent="0.2">
      <c r="A37" s="112">
        <f>A35</f>
        <v>4</v>
      </c>
      <c r="B37" s="67">
        <v>57</v>
      </c>
      <c r="C37" s="60">
        <v>10094394926</v>
      </c>
      <c r="D37" s="61" t="s">
        <v>94</v>
      </c>
      <c r="E37" s="62" t="s">
        <v>95</v>
      </c>
      <c r="F37" s="63" t="s">
        <v>26</v>
      </c>
      <c r="G37" s="92" t="s">
        <v>98</v>
      </c>
      <c r="H37" s="88"/>
      <c r="I37" s="147">
        <f>I35</f>
        <v>2.1760416666666664E-3</v>
      </c>
      <c r="J37" s="89">
        <f>J35</f>
        <v>39.87341772151899</v>
      </c>
      <c r="K37" s="133" t="s">
        <v>26</v>
      </c>
      <c r="L37" s="108"/>
    </row>
    <row r="38" spans="1:12" ht="21.75" customHeight="1" thickBot="1" x14ac:dyDescent="0.25">
      <c r="A38" s="135">
        <f>A35</f>
        <v>4</v>
      </c>
      <c r="B38" s="136">
        <v>58</v>
      </c>
      <c r="C38" s="137">
        <v>10103547379</v>
      </c>
      <c r="D38" s="138" t="s">
        <v>96</v>
      </c>
      <c r="E38" s="139" t="s">
        <v>97</v>
      </c>
      <c r="F38" s="140" t="s">
        <v>26</v>
      </c>
      <c r="G38" s="141" t="s">
        <v>98</v>
      </c>
      <c r="H38" s="142"/>
      <c r="I38" s="149">
        <f>I35</f>
        <v>2.1760416666666664E-3</v>
      </c>
      <c r="J38" s="143">
        <f>J35</f>
        <v>39.87341772151899</v>
      </c>
      <c r="K38" s="144" t="s">
        <v>26</v>
      </c>
      <c r="L38" s="145"/>
    </row>
    <row r="39" spans="1:12" ht="6.75" customHeight="1" thickTop="1" thickBot="1" x14ac:dyDescent="0.25">
      <c r="A39" s="31"/>
      <c r="B39" s="32"/>
      <c r="C39" s="32"/>
      <c r="D39" s="1"/>
      <c r="E39" s="33"/>
      <c r="F39" s="18"/>
      <c r="G39" s="18"/>
      <c r="H39" s="34"/>
      <c r="I39" s="35"/>
      <c r="J39" s="36"/>
      <c r="K39" s="35"/>
      <c r="L39" s="35"/>
    </row>
    <row r="40" spans="1:12" ht="15.75" thickTop="1" x14ac:dyDescent="0.2">
      <c r="A40" s="194" t="s">
        <v>5</v>
      </c>
      <c r="B40" s="195"/>
      <c r="C40" s="195"/>
      <c r="D40" s="195"/>
      <c r="E40" s="120"/>
      <c r="F40" s="120"/>
      <c r="G40" s="195" t="s">
        <v>39</v>
      </c>
      <c r="H40" s="195"/>
      <c r="I40" s="195"/>
      <c r="J40" s="195"/>
      <c r="K40" s="195"/>
      <c r="L40" s="196"/>
    </row>
    <row r="41" spans="1:12" x14ac:dyDescent="0.2">
      <c r="A41" s="198" t="s">
        <v>55</v>
      </c>
      <c r="B41" s="199"/>
      <c r="C41" s="199"/>
      <c r="D41" s="200"/>
      <c r="E41" s="2"/>
      <c r="F41" s="98"/>
      <c r="G41" s="37" t="s">
        <v>27</v>
      </c>
      <c r="H41" s="115">
        <v>2</v>
      </c>
      <c r="I41" s="38"/>
      <c r="J41" s="39"/>
      <c r="K41" s="101" t="s">
        <v>25</v>
      </c>
      <c r="L41" s="102">
        <f>COUNTIF(F23:F38,"ЗМС")</f>
        <v>0</v>
      </c>
    </row>
    <row r="42" spans="1:12" x14ac:dyDescent="0.2">
      <c r="A42" s="198" t="s">
        <v>56</v>
      </c>
      <c r="B42" s="199"/>
      <c r="C42" s="199"/>
      <c r="D42" s="200"/>
      <c r="E42" s="2"/>
      <c r="F42" s="99"/>
      <c r="G42" s="41" t="s">
        <v>31</v>
      </c>
      <c r="H42" s="114">
        <v>4</v>
      </c>
      <c r="I42" s="43"/>
      <c r="J42" s="44"/>
      <c r="K42" s="101" t="s">
        <v>19</v>
      </c>
      <c r="L42" s="102">
        <f>COUNTIF(F23:F38,"МСМК")</f>
        <v>0</v>
      </c>
    </row>
    <row r="43" spans="1:12" x14ac:dyDescent="0.2">
      <c r="A43" s="198" t="s">
        <v>57</v>
      </c>
      <c r="B43" s="199"/>
      <c r="C43" s="199"/>
      <c r="D43" s="200"/>
      <c r="E43" s="2"/>
      <c r="F43" s="99"/>
      <c r="G43" s="41" t="s">
        <v>32</v>
      </c>
      <c r="H43" s="114">
        <v>4</v>
      </c>
      <c r="I43" s="43"/>
      <c r="J43" s="44"/>
      <c r="K43" s="101" t="s">
        <v>22</v>
      </c>
      <c r="L43" s="102">
        <f>COUNTIF(F23:F38,"МС")</f>
        <v>0</v>
      </c>
    </row>
    <row r="44" spans="1:12" x14ac:dyDescent="0.2">
      <c r="A44" s="198" t="s">
        <v>58</v>
      </c>
      <c r="B44" s="199"/>
      <c r="C44" s="199"/>
      <c r="D44" s="200"/>
      <c r="E44" s="2"/>
      <c r="F44" s="99"/>
      <c r="G44" s="41" t="s">
        <v>33</v>
      </c>
      <c r="H44" s="115">
        <v>4</v>
      </c>
      <c r="I44" s="43"/>
      <c r="J44" s="44"/>
      <c r="K44" s="101" t="s">
        <v>26</v>
      </c>
      <c r="L44" s="102">
        <f>COUNTIF(F23:F38,"КМС")</f>
        <v>16</v>
      </c>
    </row>
    <row r="45" spans="1:12" x14ac:dyDescent="0.2">
      <c r="A45" s="205"/>
      <c r="B45" s="206"/>
      <c r="C45" s="206"/>
      <c r="D45" s="207"/>
      <c r="E45" s="2"/>
      <c r="F45" s="99"/>
      <c r="G45" s="41" t="s">
        <v>34</v>
      </c>
      <c r="H45" s="115">
        <v>0</v>
      </c>
      <c r="I45" s="43"/>
      <c r="J45" s="44"/>
      <c r="K45" s="101" t="s">
        <v>30</v>
      </c>
      <c r="L45" s="102">
        <f>COUNTIF(F23:F38,"1 СР")</f>
        <v>0</v>
      </c>
    </row>
    <row r="46" spans="1:12" x14ac:dyDescent="0.2">
      <c r="A46" s="126"/>
      <c r="B46" s="127"/>
      <c r="C46" s="127"/>
      <c r="D46" s="128"/>
      <c r="E46" s="2"/>
      <c r="F46" s="99"/>
      <c r="G46" s="101" t="s">
        <v>44</v>
      </c>
      <c r="H46" s="116">
        <v>0</v>
      </c>
      <c r="I46" s="43"/>
      <c r="J46" s="44"/>
      <c r="K46" s="103" t="s">
        <v>42</v>
      </c>
      <c r="L46" s="104">
        <f>COUNTIF(F23:F38,"2 СР")</f>
        <v>0</v>
      </c>
    </row>
    <row r="47" spans="1:12" x14ac:dyDescent="0.2">
      <c r="A47" s="205"/>
      <c r="B47" s="206"/>
      <c r="C47" s="206"/>
      <c r="D47" s="207"/>
      <c r="E47" s="2"/>
      <c r="F47" s="99"/>
      <c r="G47" s="41" t="s">
        <v>35</v>
      </c>
      <c r="H47" s="115">
        <v>0</v>
      </c>
      <c r="I47" s="43"/>
      <c r="J47" s="44"/>
      <c r="K47" s="103" t="s">
        <v>43</v>
      </c>
      <c r="L47" s="102">
        <f>COUNTIF(F23:F38,"3 СР")</f>
        <v>0</v>
      </c>
    </row>
    <row r="48" spans="1:12" x14ac:dyDescent="0.2">
      <c r="A48" s="205"/>
      <c r="B48" s="206"/>
      <c r="C48" s="206"/>
      <c r="D48" s="207"/>
      <c r="E48" s="45"/>
      <c r="F48" s="100"/>
      <c r="G48" s="41" t="s">
        <v>36</v>
      </c>
      <c r="H48" s="115">
        <v>0</v>
      </c>
      <c r="I48" s="46"/>
      <c r="J48" s="47"/>
      <c r="K48" s="40"/>
      <c r="L48" s="75"/>
    </row>
    <row r="49" spans="1:27" ht="9.75" customHeight="1" x14ac:dyDescent="0.2">
      <c r="A49" s="48"/>
      <c r="B49" s="125"/>
      <c r="C49" s="125"/>
      <c r="L49" s="50"/>
    </row>
    <row r="50" spans="1:27" ht="15.75" x14ac:dyDescent="0.2">
      <c r="A50" s="208" t="s">
        <v>3</v>
      </c>
      <c r="B50" s="197"/>
      <c r="C50" s="197"/>
      <c r="D50" s="210" t="s">
        <v>11</v>
      </c>
      <c r="E50" s="210"/>
      <c r="F50" s="210"/>
      <c r="G50" s="197" t="s">
        <v>4</v>
      </c>
      <c r="H50" s="197"/>
      <c r="I50" s="197"/>
      <c r="J50" s="201" t="s">
        <v>45</v>
      </c>
      <c r="K50" s="201"/>
      <c r="L50" s="202"/>
    </row>
    <row r="51" spans="1:27" x14ac:dyDescent="0.2">
      <c r="A51" s="48"/>
      <c r="B51" s="2"/>
      <c r="C51" s="2"/>
      <c r="E51" s="2"/>
      <c r="F51" s="38"/>
      <c r="G51" s="38"/>
      <c r="H51" s="38"/>
      <c r="I51" s="38"/>
      <c r="J51" s="38"/>
      <c r="K51" s="38"/>
      <c r="L51" s="55"/>
    </row>
    <row r="52" spans="1:27" x14ac:dyDescent="0.2">
      <c r="A52" s="52"/>
      <c r="B52" s="125"/>
      <c r="C52" s="125"/>
      <c r="D52" s="125"/>
      <c r="E52" s="19"/>
      <c r="F52" s="125"/>
      <c r="G52" s="125"/>
      <c r="H52" s="51"/>
      <c r="I52" s="125"/>
      <c r="J52" s="125"/>
      <c r="K52" s="125"/>
      <c r="L52" s="54"/>
    </row>
    <row r="53" spans="1:27" x14ac:dyDescent="0.2">
      <c r="A53" s="52"/>
      <c r="B53" s="125"/>
      <c r="C53" s="125"/>
      <c r="D53" s="125"/>
      <c r="E53" s="19"/>
      <c r="F53" s="125"/>
      <c r="G53" s="125"/>
      <c r="H53" s="51"/>
      <c r="I53" s="125"/>
      <c r="J53" s="125"/>
      <c r="K53" s="125"/>
      <c r="L53" s="54"/>
    </row>
    <row r="54" spans="1:27" x14ac:dyDescent="0.2">
      <c r="A54" s="52"/>
      <c r="B54" s="125"/>
      <c r="C54" s="125"/>
      <c r="D54" s="125"/>
      <c r="E54" s="19"/>
      <c r="F54" s="125"/>
      <c r="G54" s="125"/>
      <c r="H54" s="51"/>
      <c r="I54" s="125"/>
      <c r="J54" s="125"/>
      <c r="K54" s="125"/>
      <c r="L54" s="54"/>
    </row>
    <row r="55" spans="1:27" x14ac:dyDescent="0.2">
      <c r="A55" s="52"/>
      <c r="B55" s="125"/>
      <c r="C55" s="125"/>
      <c r="D55" s="125"/>
      <c r="E55" s="19"/>
      <c r="F55" s="125"/>
      <c r="G55" s="125"/>
      <c r="H55" s="51"/>
      <c r="I55" s="125"/>
      <c r="J55" s="125"/>
      <c r="K55" s="125"/>
      <c r="L55" s="54"/>
    </row>
    <row r="56" spans="1:27" ht="13.5" thickBot="1" x14ac:dyDescent="0.25">
      <c r="A56" s="209" t="s">
        <v>38</v>
      </c>
      <c r="B56" s="186"/>
      <c r="C56" s="186"/>
      <c r="D56" s="186" t="str">
        <f>G17</f>
        <v>Юдина Л.Н. (ВК, Забайкальский край)</v>
      </c>
      <c r="E56" s="186"/>
      <c r="F56" s="186"/>
      <c r="G56" s="186" t="str">
        <f>G18</f>
        <v>Кавун С.М. (1К, Краснодарский край)</v>
      </c>
      <c r="H56" s="186"/>
      <c r="I56" s="186"/>
      <c r="J56" s="203" t="str">
        <f>G19</f>
        <v>Попова Е.В. (ВК, г. Воронеж)</v>
      </c>
      <c r="K56" s="203"/>
      <c r="L56" s="204"/>
    </row>
    <row r="57" spans="1:27" s="17" customFormat="1" ht="13.5" thickTop="1" x14ac:dyDescent="0.2">
      <c r="A57" s="2"/>
      <c r="B57" s="53"/>
      <c r="C57" s="53"/>
      <c r="D57" s="2"/>
      <c r="F57" s="2"/>
      <c r="G57" s="2"/>
      <c r="H57" s="42"/>
      <c r="I57" s="2"/>
      <c r="J57" s="49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</sheetData>
  <mergeCells count="48">
    <mergeCell ref="A47:D47"/>
    <mergeCell ref="A48:D48"/>
    <mergeCell ref="A50:C50"/>
    <mergeCell ref="A56:C56"/>
    <mergeCell ref="D50:F50"/>
    <mergeCell ref="D56:F56"/>
    <mergeCell ref="H15:L15"/>
    <mergeCell ref="A8:L8"/>
    <mergeCell ref="A9:L9"/>
    <mergeCell ref="A10:L10"/>
    <mergeCell ref="A40:D40"/>
    <mergeCell ref="G40:L40"/>
    <mergeCell ref="G56:I56"/>
    <mergeCell ref="G50:I50"/>
    <mergeCell ref="A41:D41"/>
    <mergeCell ref="A42:D42"/>
    <mergeCell ref="A44:D44"/>
    <mergeCell ref="A43:D43"/>
    <mergeCell ref="J50:L50"/>
    <mergeCell ref="J56:L56"/>
    <mergeCell ref="A45:D45"/>
    <mergeCell ref="G21:G22"/>
    <mergeCell ref="A21:A22"/>
    <mergeCell ref="B21:B22"/>
    <mergeCell ref="H21:H22"/>
    <mergeCell ref="H16:L16"/>
    <mergeCell ref="H17:L17"/>
    <mergeCell ref="A1:L1"/>
    <mergeCell ref="A2:L2"/>
    <mergeCell ref="A3:L3"/>
    <mergeCell ref="A4:L4"/>
    <mergeCell ref="A5:L5"/>
    <mergeCell ref="A6:L6"/>
    <mergeCell ref="A11:L11"/>
    <mergeCell ref="H18:L18"/>
    <mergeCell ref="C21:C22"/>
    <mergeCell ref="I21:I22"/>
    <mergeCell ref="J21:J22"/>
    <mergeCell ref="K21:K22"/>
    <mergeCell ref="L21:L22"/>
    <mergeCell ref="E21:E22"/>
    <mergeCell ref="F21:F22"/>
    <mergeCell ref="A7:L7"/>
    <mergeCell ref="A14:D14"/>
    <mergeCell ref="A15:G15"/>
    <mergeCell ref="A12:L12"/>
    <mergeCell ref="D21:D22"/>
    <mergeCell ref="A13:D13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58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КГ без отсечек</vt:lpstr>
      <vt:lpstr>'КГ без отсечек'!Заголовки_для_печати</vt:lpstr>
      <vt:lpstr>'КГ без отсечек'!Область_печати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2021-07-08T19:50:12Z</cp:lastPrinted>
  <dcterms:created xsi:type="dcterms:W3CDTF">1996-10-08T23:32:33Z</dcterms:created>
  <dcterms:modified xsi:type="dcterms:W3CDTF">2022-10-05T11:14:59Z</dcterms:modified>
</cp:coreProperties>
</file>