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26.04 КЛАССИК" sheetId="127" r:id="rId1"/>
  </sheets>
  <calcPr calcId="144525"/>
</workbook>
</file>

<file path=xl/calcChain.xml><?xml version="1.0" encoding="utf-8"?>
<calcChain xmlns="http://schemas.openxmlformats.org/spreadsheetml/2006/main">
  <c r="H40" i="127" l="1"/>
  <c r="I51" i="127" l="1"/>
  <c r="E51" i="127"/>
  <c r="A51" i="127"/>
  <c r="K43" i="127"/>
  <c r="H43" i="127"/>
  <c r="K42" i="127"/>
  <c r="K41" i="127"/>
  <c r="H41" i="127"/>
  <c r="K40" i="127"/>
  <c r="K39" i="127"/>
  <c r="K38" i="127"/>
  <c r="K37" i="127"/>
  <c r="H39" i="127" l="1"/>
  <c r="H38" i="127" s="1"/>
</calcChain>
</file>

<file path=xl/sharedStrings.xml><?xml version="1.0" encoding="utf-8"?>
<sst xmlns="http://schemas.openxmlformats.org/spreadsheetml/2006/main" count="135" uniqueCount="114">
  <si>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</si>
  <si>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</si>
  <si>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</si>
  <si>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</si>
  <si>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</si>
  <si>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</si>
  <si>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</si>
  <si>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</si>
  <si>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</si>
  <si>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</si>
  <si>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</si>
  <si>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</si>
  <si>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</si>
  <si>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</si>
  <si>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</si>
  <si>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</si>
  <si>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</si>
  <si>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</si>
  <si>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</si>
  <si>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</si>
  <si>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</si>
  <si>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</si>
  <si>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</si>
  <si>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</si>
  <si>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</si>
  <si>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</si>
  <si>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</si>
  <si>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</si>
  <si>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</si>
  <si>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</si>
  <si>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</si>
  <si>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</si>
  <si>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</si>
  <si>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</si>
  <si>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</si>
  <si>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</si>
  <si>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</si>
  <si>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</si>
  <si>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</si>
  <si>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</si>
  <si>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</si>
  <si>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</si>
  <si>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</si>
  <si>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</si>
  <si>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</si>
  <si>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</si>
  <si>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</si>
  <si>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</si>
  <si>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</si>
  <si>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Юноши 15-16 лет</t>
  </si>
  <si>
    <t>ЧЕРНЫШОВ М.Ю. (г.Пенза)</t>
  </si>
  <si>
    <t>№ ВРВС: 0080011611Я</t>
  </si>
  <si>
    <t>БОЯРОВ В.В. (ВК, г. Саранск)</t>
  </si>
  <si>
    <t>МЕСТО ПРОВЕДЕНИЯ: г.Пенза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</si>
  <si>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</si>
  <si>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3 м</t>
  </si>
  <si>
    <t>БУКОВА О.Ю.(IК, г. Пенза)</t>
  </si>
  <si>
    <t>372 м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</si>
  <si>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</si>
  <si>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</si>
  <si>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</si>
  <si>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МЕЖРЕГИОНАЛЬНЫЕ СОРЕВНОВАНИЯ (ППФО)</t>
  </si>
  <si>
    <t>ДАТА ПРОВЕДЕНИЯ: 06 июня 2025г.</t>
  </si>
  <si>
    <t>№ ЕКП 2025: 2008580018030590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</si>
  <si>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12ч 30м </t>
    </r>
  </si>
  <si>
    <t>ПЕРВЕНСТВО ПРИВОЛЖСКОГО ФЕДЕРАЛЬНОГО ОКРУГА</t>
  </si>
  <si>
    <t>МЯГКОВ А.О. (IК, г. Саранск)</t>
  </si>
  <si>
    <t>45</t>
  </si>
  <si>
    <t>10092373585</t>
  </si>
  <si>
    <t>Тельнов Лев Алексеевич</t>
  </si>
  <si>
    <t>12.11.2009</t>
  </si>
  <si>
    <t>Пензенская обл.</t>
  </si>
  <si>
    <t>123</t>
  </si>
  <si>
    <t>10076198534</t>
  </si>
  <si>
    <t>Журавлев Артем Константинович</t>
  </si>
  <si>
    <t>26.03.2009</t>
  </si>
  <si>
    <t>Мордовия</t>
  </si>
  <si>
    <t>72</t>
  </si>
  <si>
    <t>10080979725</t>
  </si>
  <si>
    <t>Матинов Артем Александрович</t>
  </si>
  <si>
    <t>31.05.2010</t>
  </si>
  <si>
    <t>17</t>
  </si>
  <si>
    <t>10103575267</t>
  </si>
  <si>
    <t>Кочергин Дмитрий Владимирович</t>
  </si>
  <si>
    <t>08.10.2009</t>
  </si>
  <si>
    <t>589</t>
  </si>
  <si>
    <t>10090058117</t>
  </si>
  <si>
    <t>Оплюшкин Роман Витальевич</t>
  </si>
  <si>
    <t>19.04.2010</t>
  </si>
  <si>
    <t>85</t>
  </si>
  <si>
    <t>10090065086</t>
  </si>
  <si>
    <t>Есин Николай Владимирович</t>
  </si>
  <si>
    <t>02.09.2009</t>
  </si>
  <si>
    <t>69</t>
  </si>
  <si>
    <t>10090374678</t>
  </si>
  <si>
    <t>Семин Максим Андреевич</t>
  </si>
  <si>
    <t>27.11.2010</t>
  </si>
  <si>
    <t>222</t>
  </si>
  <si>
    <t>10090417017</t>
  </si>
  <si>
    <t>Моршна Матвей Андреевич</t>
  </si>
  <si>
    <t>10.05.2010</t>
  </si>
  <si>
    <t>58</t>
  </si>
  <si>
    <t>10100114589</t>
  </si>
  <si>
    <t>Алексеев Олег Дмитриевич</t>
  </si>
  <si>
    <t>18.07.2010</t>
  </si>
  <si>
    <t>585</t>
  </si>
  <si>
    <t>10102332152</t>
  </si>
  <si>
    <t>Морозов Ярослав Алексеевич</t>
  </si>
  <si>
    <t>26.06.2009</t>
  </si>
  <si>
    <t>582</t>
  </si>
  <si>
    <t>10127774242</t>
  </si>
  <si>
    <t>Перьков Александр Сергеевич</t>
  </si>
  <si>
    <t>12.05.2009</t>
  </si>
  <si>
    <t xml:space="preserve">НС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</si>
</sst>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2"/>
      <color indexed="8"/>
      <name val="Times New Roman Cyr"/>
      <charset val="204"/>
    </font>
    <font>
      <b/>
      <sz val="1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36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5" xfId="2" applyFont="1" applyFill="1" applyBorder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0" fontId="10" fillId="0" borderId="23" xfId="2" applyFont="1" applyBorder="1" applyAlignment="1">
      <alignment horizontal="right" vertical="center" wrapText="1"/>
    </xf>
    <xf numFmtId="0" fontId="10" fillId="0" borderId="24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6" xfId="2" applyNumberFormat="1" applyFont="1" applyBorder="1" applyAlignment="1">
      <alignment horizontal="right" vertical="center"/>
    </xf>
    <xf numFmtId="0" fontId="14" fillId="0" borderId="25" xfId="2" applyFont="1" applyBorder="1" applyAlignment="1">
      <alignment horizontal="right" vertical="center"/>
    </xf>
    <xf numFmtId="164" fontId="20" fillId="0" borderId="23" xfId="2" applyNumberFormat="1" applyFont="1" applyBorder="1" applyAlignment="1">
      <alignment horizontal="left" vertical="center" wrapText="1"/>
    </xf>
    <xf numFmtId="0" fontId="20" fillId="0" borderId="23" xfId="8" applyFont="1" applyBorder="1" applyAlignment="1">
      <alignment horizontal="left" vertical="center" wrapText="1"/>
    </xf>
    <xf numFmtId="164" fontId="20" fillId="0" borderId="27" xfId="2" applyNumberFormat="1" applyFont="1" applyBorder="1" applyAlignment="1">
      <alignment horizontal="left" vertical="center" wrapText="1"/>
    </xf>
    <xf numFmtId="0" fontId="16" fillId="2" borderId="29" xfId="8" applyFont="1" applyFill="1" applyBorder="1" applyAlignment="1">
      <alignment horizontal="center" vertical="center" wrapText="1"/>
    </xf>
    <xf numFmtId="0" fontId="8" fillId="0" borderId="20" xfId="2" applyFont="1" applyBorder="1" applyAlignment="1">
      <alignment vertical="center"/>
    </xf>
    <xf numFmtId="0" fontId="16" fillId="2" borderId="27" xfId="8" applyFont="1" applyFill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/>
    </xf>
    <xf numFmtId="14" fontId="8" fillId="0" borderId="20" xfId="2" applyNumberFormat="1" applyFont="1" applyBorder="1" applyAlignment="1">
      <alignment vertical="center"/>
    </xf>
    <xf numFmtId="165" fontId="16" fillId="0" borderId="20" xfId="2" applyNumberFormat="1" applyFont="1" applyBorder="1" applyAlignment="1">
      <alignment vertical="center"/>
    </xf>
    <xf numFmtId="14" fontId="16" fillId="2" borderId="23" xfId="8" applyNumberFormat="1" applyFont="1" applyFill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/>
    </xf>
    <xf numFmtId="0" fontId="16" fillId="2" borderId="30" xfId="2" applyFont="1" applyFill="1" applyBorder="1" applyAlignment="1">
      <alignment horizontal="center" vertical="center"/>
    </xf>
    <xf numFmtId="0" fontId="16" fillId="2" borderId="28" xfId="2" applyFont="1" applyFill="1" applyBorder="1" applyAlignment="1">
      <alignment horizontal="center" vertical="center"/>
    </xf>
    <xf numFmtId="0" fontId="16" fillId="2" borderId="30" xfId="8" applyFont="1" applyFill="1" applyBorder="1" applyAlignment="1">
      <alignment horizontal="center" vertical="center" wrapText="1"/>
    </xf>
    <xf numFmtId="0" fontId="16" fillId="2" borderId="28" xfId="8" applyFont="1" applyFill="1" applyBorder="1" applyAlignment="1">
      <alignment horizontal="center" vertical="center" wrapText="1"/>
    </xf>
    <xf numFmtId="14" fontId="16" fillId="2" borderId="11" xfId="8" applyNumberFormat="1" applyFont="1" applyFill="1" applyBorder="1" applyAlignment="1">
      <alignment horizontal="center" vertical="center" wrapText="1"/>
    </xf>
    <xf numFmtId="14" fontId="16" fillId="2" borderId="30" xfId="8" applyNumberFormat="1" applyFont="1" applyFill="1" applyBorder="1" applyAlignment="1">
      <alignment horizontal="center" vertical="center" wrapText="1"/>
    </xf>
    <xf numFmtId="14" fontId="16" fillId="2" borderId="28" xfId="8" applyNumberFormat="1" applyFont="1" applyFill="1" applyBorder="1" applyAlignment="1">
      <alignment horizontal="center" vertical="center" wrapText="1"/>
    </xf>
    <xf numFmtId="165" fontId="13" fillId="0" borderId="23" xfId="2" applyNumberFormat="1" applyFont="1" applyBorder="1" applyAlignment="1">
      <alignment vertical="center"/>
    </xf>
    <xf numFmtId="165" fontId="13" fillId="0" borderId="23" xfId="2" applyNumberFormat="1" applyFont="1" applyBorder="1" applyAlignment="1">
      <alignment horizontal="center" vertical="center"/>
    </xf>
    <xf numFmtId="165" fontId="11" fillId="0" borderId="23" xfId="2" applyNumberFormat="1" applyFont="1" applyFill="1" applyBorder="1" applyAlignment="1">
      <alignment vertical="center"/>
    </xf>
    <xf numFmtId="0" fontId="22" fillId="0" borderId="23" xfId="0" applyFont="1" applyFill="1" applyBorder="1" applyAlignment="1">
      <alignment horizontal="center"/>
    </xf>
    <xf numFmtId="0" fontId="12" fillId="0" borderId="1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horizontal="center" vertical="center"/>
    </xf>
    <xf numFmtId="0" fontId="16" fillId="2" borderId="23" xfId="2" applyFont="1" applyFill="1" applyBorder="1" applyAlignment="1">
      <alignment horizontal="center" vertical="center" wrapText="1"/>
    </xf>
    <xf numFmtId="0" fontId="16" fillId="2" borderId="11" xfId="8" applyFont="1" applyFill="1" applyBorder="1" applyAlignment="1">
      <alignment horizontal="center" vertical="center" wrapText="1"/>
    </xf>
    <xf numFmtId="0" fontId="16" fillId="2" borderId="23" xfId="8" applyFont="1" applyFill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0</xdr:row>
      <xdr:rowOff>0</xdr:rowOff>
    </xdr:from>
    <xdr:to>
      <xdr:col>2</xdr:col>
      <xdr:colOff>746760</xdr:colOff>
      <xdr:row>4</xdr:row>
      <xdr:rowOff>106441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22860" y="0"/>
          <a:ext cx="1744980" cy="117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view="pageBreakPreview" topLeftCell="A10" zoomScaleNormal="100" zoomScaleSheetLayoutView="100" workbookViewId="0">
      <selection activeCell="H22" sqref="H22:I22"/>
    </sheetView>
  </sheetViews>
  <sheetFormatPr defaultRowHeight="13.8" x14ac:dyDescent="0.25"/>
  <cols>
    <col min="1" max="1" width="7" style="2" customWidth="1"/>
    <col min="2" max="2" width="7.88671875" style="32" customWidth="1"/>
    <col min="3" max="3" width="14.6640625" style="32" customWidth="1"/>
    <col min="4" max="4" width="34.44140625" style="2" customWidth="1"/>
    <col min="5" max="5" width="11.6640625" style="11" customWidth="1"/>
    <col min="6" max="6" width="10.33203125" style="2" customWidth="1"/>
    <col min="7" max="7" width="31.109375" style="2" customWidth="1"/>
    <col min="8" max="8" width="9.77734375" style="27" customWidth="1"/>
    <col min="9" max="9" width="8.44140625" style="27" customWidth="1"/>
    <col min="10" max="10" width="15.33203125" style="2" customWidth="1"/>
    <col min="11" max="11" width="18.6640625" style="2" customWidth="1"/>
  </cols>
  <sheetData>
    <row r="1" spans="1:11" ht="21" x14ac:dyDescent="0.25">
      <c r="A1" s="125" t="s">
        <v>28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ht="21" x14ac:dyDescent="0.25">
      <c r="A2" s="125" t="s">
        <v>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21" x14ac:dyDescent="0.25">
      <c r="A3" s="125" t="s">
        <v>58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1" ht="21" x14ac:dyDescent="0.25">
      <c r="A4" s="125" t="s">
        <v>59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11" ht="21" x14ac:dyDescent="0.25">
      <c r="A5" s="125" t="s">
        <v>60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6" spans="1:11" ht="23.4" x14ac:dyDescent="0.25">
      <c r="A6" s="135" t="s">
        <v>65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</row>
    <row r="7" spans="1:11" ht="28.8" hidden="1" x14ac:dyDescent="0.25">
      <c r="A7" s="126" t="s">
        <v>61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1:11" ht="21" x14ac:dyDescent="0.25">
      <c r="A8" s="127" t="s">
        <v>11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</row>
    <row r="9" spans="1:11" ht="21.6" thickBot="1" x14ac:dyDescent="0.3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</row>
    <row r="10" spans="1:11" ht="18.600000000000001" thickTop="1" x14ac:dyDescent="0.25">
      <c r="A10" s="129" t="s">
        <v>16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1"/>
    </row>
    <row r="11" spans="1:11" ht="18" x14ac:dyDescent="0.25">
      <c r="A11" s="132" t="s">
        <v>45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4"/>
    </row>
    <row r="12" spans="1:11" ht="18" x14ac:dyDescent="0.25">
      <c r="A12" s="132" t="s">
        <v>49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4"/>
    </row>
    <row r="13" spans="1:11" ht="21" x14ac:dyDescent="0.25">
      <c r="A13" s="122" t="s">
        <v>24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4"/>
    </row>
    <row r="14" spans="1:11" ht="15.6" x14ac:dyDescent="0.25">
      <c r="A14" s="97" t="s">
        <v>53</v>
      </c>
      <c r="B14" s="98"/>
      <c r="C14" s="98"/>
      <c r="D14" s="98"/>
      <c r="E14" s="3"/>
      <c r="F14" s="96" t="s">
        <v>64</v>
      </c>
      <c r="G14" s="96"/>
      <c r="H14" s="13"/>
      <c r="I14" s="13"/>
      <c r="J14" s="4"/>
      <c r="K14" s="5" t="s">
        <v>51</v>
      </c>
    </row>
    <row r="15" spans="1:11" ht="15.6" x14ac:dyDescent="0.25">
      <c r="A15" s="99" t="s">
        <v>62</v>
      </c>
      <c r="B15" s="100"/>
      <c r="C15" s="100"/>
      <c r="D15" s="100"/>
      <c r="E15" s="6"/>
      <c r="F15" s="37" t="s">
        <v>54</v>
      </c>
      <c r="G15" s="37"/>
      <c r="H15" s="14"/>
      <c r="I15" s="14"/>
      <c r="J15" s="7"/>
      <c r="K15" s="8" t="s">
        <v>63</v>
      </c>
    </row>
    <row r="16" spans="1:11" ht="14.4" x14ac:dyDescent="0.25">
      <c r="A16" s="101" t="s">
        <v>6</v>
      </c>
      <c r="B16" s="102"/>
      <c r="C16" s="102"/>
      <c r="D16" s="102"/>
      <c r="E16" s="102"/>
      <c r="F16" s="102"/>
      <c r="G16" s="103"/>
      <c r="H16" s="104" t="s">
        <v>0</v>
      </c>
      <c r="I16" s="105"/>
      <c r="J16" s="105"/>
      <c r="K16" s="106"/>
    </row>
    <row r="17" spans="1:11" ht="14.4" x14ac:dyDescent="0.25">
      <c r="A17" s="15" t="s">
        <v>12</v>
      </c>
      <c r="B17" s="9"/>
      <c r="C17" s="9"/>
      <c r="D17" s="16"/>
      <c r="E17" s="17"/>
      <c r="F17" s="16"/>
      <c r="G17" s="10" t="s">
        <v>50</v>
      </c>
      <c r="H17" s="50" t="s">
        <v>29</v>
      </c>
      <c r="I17" s="51"/>
      <c r="J17" s="51"/>
      <c r="K17" s="52"/>
    </row>
    <row r="18" spans="1:11" ht="14.4" x14ac:dyDescent="0.25">
      <c r="A18" s="15" t="s">
        <v>13</v>
      </c>
      <c r="B18" s="9"/>
      <c r="C18" s="9"/>
      <c r="D18" s="10"/>
      <c r="E18" s="36"/>
      <c r="F18" s="18"/>
      <c r="G18" s="53" t="s">
        <v>52</v>
      </c>
      <c r="H18" s="50" t="s">
        <v>31</v>
      </c>
      <c r="I18" s="51"/>
      <c r="J18" s="51"/>
      <c r="K18" s="71" t="s">
        <v>55</v>
      </c>
    </row>
    <row r="19" spans="1:11" ht="14.4" x14ac:dyDescent="0.25">
      <c r="A19" s="15" t="s">
        <v>14</v>
      </c>
      <c r="B19" s="9"/>
      <c r="C19" s="9"/>
      <c r="D19" s="10"/>
      <c r="E19" s="36"/>
      <c r="F19" s="18"/>
      <c r="G19" s="53" t="s">
        <v>56</v>
      </c>
      <c r="H19" s="50" t="s">
        <v>32</v>
      </c>
      <c r="I19" s="51"/>
      <c r="J19" s="51"/>
      <c r="K19" s="71" t="s">
        <v>57</v>
      </c>
    </row>
    <row r="20" spans="1:11" ht="15" thickBot="1" x14ac:dyDescent="0.3">
      <c r="A20" s="15" t="s">
        <v>10</v>
      </c>
      <c r="B20" s="38"/>
      <c r="C20" s="38"/>
      <c r="D20" s="18"/>
      <c r="F20" s="40"/>
      <c r="G20" s="54" t="s">
        <v>66</v>
      </c>
      <c r="H20" s="39" t="s">
        <v>30</v>
      </c>
      <c r="I20" s="55"/>
      <c r="J20" s="35"/>
      <c r="K20" s="72">
        <v>1</v>
      </c>
    </row>
    <row r="21" spans="1:11" ht="14.4" thickTop="1" x14ac:dyDescent="0.25">
      <c r="A21" s="77"/>
      <c r="B21" s="79"/>
      <c r="C21" s="79"/>
      <c r="D21" s="77"/>
      <c r="E21" s="80"/>
      <c r="F21" s="77"/>
      <c r="G21" s="77"/>
      <c r="H21" s="81"/>
      <c r="I21" s="81"/>
      <c r="J21" s="77"/>
      <c r="K21" s="77"/>
    </row>
    <row r="22" spans="1:11" ht="45.6" customHeight="1" x14ac:dyDescent="0.25">
      <c r="A22" s="85" t="s">
        <v>4</v>
      </c>
      <c r="B22" s="87" t="s">
        <v>8</v>
      </c>
      <c r="C22" s="87" t="s">
        <v>23</v>
      </c>
      <c r="D22" s="87" t="s">
        <v>1</v>
      </c>
      <c r="E22" s="90" t="s">
        <v>22</v>
      </c>
      <c r="F22" s="87" t="s">
        <v>5</v>
      </c>
      <c r="G22" s="76" t="s">
        <v>26</v>
      </c>
      <c r="H22" s="120" t="s">
        <v>38</v>
      </c>
      <c r="I22" s="121"/>
      <c r="J22" s="119" t="s">
        <v>18</v>
      </c>
      <c r="K22" s="119" t="s">
        <v>9</v>
      </c>
    </row>
    <row r="23" spans="1:11" ht="13.95" customHeight="1" x14ac:dyDescent="0.25">
      <c r="A23" s="86"/>
      <c r="B23" s="88"/>
      <c r="C23" s="88"/>
      <c r="D23" s="88"/>
      <c r="E23" s="91"/>
      <c r="F23" s="88"/>
      <c r="G23" s="78"/>
      <c r="H23" s="89"/>
      <c r="I23" s="82"/>
      <c r="J23" s="119"/>
      <c r="K23" s="119"/>
    </row>
    <row r="24" spans="1:11" ht="15.6" x14ac:dyDescent="0.3">
      <c r="A24" s="95">
        <v>1</v>
      </c>
      <c r="B24" s="95" t="s">
        <v>67</v>
      </c>
      <c r="C24" s="95" t="s">
        <v>68</v>
      </c>
      <c r="D24" s="95" t="s">
        <v>69</v>
      </c>
      <c r="E24" s="95" t="s">
        <v>70</v>
      </c>
      <c r="F24" s="95" t="s">
        <v>20</v>
      </c>
      <c r="G24" s="95" t="s">
        <v>71</v>
      </c>
      <c r="H24" s="94"/>
      <c r="I24" s="92"/>
      <c r="J24" s="84"/>
      <c r="K24" s="83"/>
    </row>
    <row r="25" spans="1:11" ht="15.6" x14ac:dyDescent="0.3">
      <c r="A25" s="95">
        <v>2</v>
      </c>
      <c r="B25" s="95" t="s">
        <v>72</v>
      </c>
      <c r="C25" s="95" t="s">
        <v>73</v>
      </c>
      <c r="D25" s="95" t="s">
        <v>74</v>
      </c>
      <c r="E25" s="95" t="s">
        <v>75</v>
      </c>
      <c r="F25" s="95" t="s">
        <v>20</v>
      </c>
      <c r="G25" s="95" t="s">
        <v>76</v>
      </c>
      <c r="H25" s="94"/>
      <c r="I25" s="93"/>
      <c r="J25" s="84"/>
      <c r="K25" s="83"/>
    </row>
    <row r="26" spans="1:11" ht="20.399999999999999" customHeight="1" x14ac:dyDescent="0.3">
      <c r="A26" s="95">
        <v>3</v>
      </c>
      <c r="B26" s="95" t="s">
        <v>77</v>
      </c>
      <c r="C26" s="95" t="s">
        <v>78</v>
      </c>
      <c r="D26" s="95" t="s">
        <v>79</v>
      </c>
      <c r="E26" s="95" t="s">
        <v>80</v>
      </c>
      <c r="F26" s="95" t="s">
        <v>46</v>
      </c>
      <c r="G26" s="95" t="s">
        <v>76</v>
      </c>
      <c r="H26" s="94"/>
      <c r="I26" s="93"/>
      <c r="J26" s="84"/>
      <c r="K26" s="83"/>
    </row>
    <row r="27" spans="1:11" ht="15.6" x14ac:dyDescent="0.3">
      <c r="A27" s="95">
        <v>4</v>
      </c>
      <c r="B27" s="95" t="s">
        <v>81</v>
      </c>
      <c r="C27" s="95" t="s">
        <v>82</v>
      </c>
      <c r="D27" s="95" t="s">
        <v>83</v>
      </c>
      <c r="E27" s="95" t="s">
        <v>84</v>
      </c>
      <c r="F27" s="95" t="s">
        <v>46</v>
      </c>
      <c r="G27" s="95" t="s">
        <v>71</v>
      </c>
      <c r="H27" s="94"/>
      <c r="I27" s="93"/>
      <c r="J27" s="84"/>
      <c r="K27" s="83"/>
    </row>
    <row r="28" spans="1:11" ht="15.6" x14ac:dyDescent="0.3">
      <c r="A28" s="95">
        <v>5</v>
      </c>
      <c r="B28" s="95" t="s">
        <v>85</v>
      </c>
      <c r="C28" s="95" t="s">
        <v>86</v>
      </c>
      <c r="D28" s="95" t="s">
        <v>87</v>
      </c>
      <c r="E28" s="95" t="s">
        <v>88</v>
      </c>
      <c r="F28" s="95" t="s">
        <v>46</v>
      </c>
      <c r="G28" s="95" t="s">
        <v>71</v>
      </c>
      <c r="H28" s="94"/>
      <c r="I28" s="93"/>
      <c r="J28" s="84"/>
      <c r="K28" s="83"/>
    </row>
    <row r="29" spans="1:11" ht="15.6" x14ac:dyDescent="0.3">
      <c r="A29" s="95">
        <v>6</v>
      </c>
      <c r="B29" s="95" t="s">
        <v>89</v>
      </c>
      <c r="C29" s="95" t="s">
        <v>90</v>
      </c>
      <c r="D29" s="95" t="s">
        <v>91</v>
      </c>
      <c r="E29" s="95" t="s">
        <v>92</v>
      </c>
      <c r="F29" s="95" t="s">
        <v>20</v>
      </c>
      <c r="G29" s="95" t="s">
        <v>76</v>
      </c>
      <c r="H29" s="94"/>
      <c r="I29" s="93"/>
      <c r="J29" s="84"/>
      <c r="K29" s="83"/>
    </row>
    <row r="30" spans="1:11" ht="15.6" x14ac:dyDescent="0.3">
      <c r="A30" s="95">
        <v>7</v>
      </c>
      <c r="B30" s="95" t="s">
        <v>93</v>
      </c>
      <c r="C30" s="95" t="s">
        <v>94</v>
      </c>
      <c r="D30" s="95" t="s">
        <v>95</v>
      </c>
      <c r="E30" s="95" t="s">
        <v>96</v>
      </c>
      <c r="F30" s="95" t="s">
        <v>46</v>
      </c>
      <c r="G30" s="95" t="s">
        <v>76</v>
      </c>
      <c r="H30" s="94"/>
      <c r="I30" s="93"/>
      <c r="J30" s="84"/>
      <c r="K30" s="83"/>
    </row>
    <row r="31" spans="1:11" ht="15.6" x14ac:dyDescent="0.3">
      <c r="A31" s="95">
        <v>8</v>
      </c>
      <c r="B31" s="95" t="s">
        <v>97</v>
      </c>
      <c r="C31" s="95" t="s">
        <v>98</v>
      </c>
      <c r="D31" s="95" t="s">
        <v>99</v>
      </c>
      <c r="E31" s="95" t="s">
        <v>100</v>
      </c>
      <c r="F31" s="95" t="s">
        <v>48</v>
      </c>
      <c r="G31" s="95" t="s">
        <v>76</v>
      </c>
      <c r="H31" s="94"/>
      <c r="I31" s="93"/>
      <c r="J31" s="84"/>
      <c r="K31" s="83"/>
    </row>
    <row r="32" spans="1:11" ht="15.6" x14ac:dyDescent="0.3">
      <c r="A32" s="95">
        <v>9</v>
      </c>
      <c r="B32" s="95" t="s">
        <v>101</v>
      </c>
      <c r="C32" s="95" t="s">
        <v>102</v>
      </c>
      <c r="D32" s="95" t="s">
        <v>103</v>
      </c>
      <c r="E32" s="95" t="s">
        <v>104</v>
      </c>
      <c r="F32" s="95" t="s">
        <v>46</v>
      </c>
      <c r="G32" s="95" t="s">
        <v>71</v>
      </c>
      <c r="H32" s="94"/>
      <c r="I32" s="93"/>
      <c r="J32" s="84"/>
      <c r="K32" s="83"/>
    </row>
    <row r="33" spans="1:11" ht="15.6" x14ac:dyDescent="0.3">
      <c r="A33" s="95" t="s">
        <v>113</v>
      </c>
      <c r="B33" s="95" t="s">
        <v>105</v>
      </c>
      <c r="C33" s="95" t="s">
        <v>106</v>
      </c>
      <c r="D33" s="95" t="s">
        <v>107</v>
      </c>
      <c r="E33" s="95" t="s">
        <v>108</v>
      </c>
      <c r="F33" s="95" t="s">
        <v>46</v>
      </c>
      <c r="G33" s="95" t="s">
        <v>71</v>
      </c>
      <c r="H33" s="94"/>
      <c r="I33" s="93"/>
      <c r="J33" s="84"/>
      <c r="K33" s="83"/>
    </row>
    <row r="34" spans="1:11" ht="15.6" x14ac:dyDescent="0.3">
      <c r="A34" s="95" t="s">
        <v>113</v>
      </c>
      <c r="B34" s="95" t="s">
        <v>109</v>
      </c>
      <c r="C34" s="95" t="s">
        <v>110</v>
      </c>
      <c r="D34" s="95" t="s">
        <v>111</v>
      </c>
      <c r="E34" s="95" t="s">
        <v>112</v>
      </c>
      <c r="F34" s="95" t="s">
        <v>48</v>
      </c>
      <c r="G34" s="95" t="s">
        <v>71</v>
      </c>
      <c r="H34" s="94"/>
      <c r="I34" s="93"/>
      <c r="J34" s="84"/>
      <c r="K34" s="83"/>
    </row>
    <row r="35" spans="1:11" ht="16.2" thickBot="1" x14ac:dyDescent="0.35">
      <c r="A35" s="19"/>
      <c r="B35" s="20"/>
      <c r="C35" s="20"/>
      <c r="D35" s="1"/>
      <c r="E35" s="21"/>
      <c r="F35" s="12"/>
      <c r="G35" s="12"/>
      <c r="H35" s="22"/>
      <c r="I35" s="22"/>
      <c r="J35" s="23"/>
      <c r="K35" s="23"/>
    </row>
    <row r="36" spans="1:11" ht="15" thickTop="1" x14ac:dyDescent="0.25">
      <c r="A36" s="115" t="s">
        <v>3</v>
      </c>
      <c r="B36" s="116"/>
      <c r="C36" s="116"/>
      <c r="D36" s="116"/>
      <c r="E36" s="49"/>
      <c r="F36" s="49"/>
      <c r="G36" s="117" t="s">
        <v>25</v>
      </c>
      <c r="H36" s="117"/>
      <c r="I36" s="116"/>
      <c r="J36" s="117"/>
      <c r="K36" s="118"/>
    </row>
    <row r="37" spans="1:11" x14ac:dyDescent="0.25">
      <c r="A37" s="63" t="s">
        <v>33</v>
      </c>
      <c r="B37" s="18"/>
      <c r="C37" s="18"/>
      <c r="D37" s="64"/>
      <c r="E37" s="25"/>
      <c r="F37" s="61"/>
      <c r="G37" s="24" t="s">
        <v>21</v>
      </c>
      <c r="H37" s="57">
        <v>2</v>
      </c>
      <c r="I37" s="67"/>
      <c r="J37" s="41" t="s">
        <v>19</v>
      </c>
      <c r="K37" s="70">
        <f>COUNTIF(F24:F34,"ЗМС")</f>
        <v>0</v>
      </c>
    </row>
    <row r="38" spans="1:11" x14ac:dyDescent="0.25">
      <c r="A38" s="63" t="s">
        <v>34</v>
      </c>
      <c r="B38" s="18"/>
      <c r="C38" s="18"/>
      <c r="D38" s="64"/>
      <c r="E38" s="2"/>
      <c r="F38" s="62"/>
      <c r="G38" s="26" t="s">
        <v>43</v>
      </c>
      <c r="H38" s="56">
        <f>H39+H42</f>
        <v>11</v>
      </c>
      <c r="I38" s="59"/>
      <c r="J38" s="41" t="s">
        <v>15</v>
      </c>
      <c r="K38" s="70">
        <f>COUNTIF(F24:F34,"МСМК")</f>
        <v>0</v>
      </c>
    </row>
    <row r="39" spans="1:11" x14ac:dyDescent="0.25">
      <c r="A39" s="63" t="s">
        <v>35</v>
      </c>
      <c r="B39" s="18"/>
      <c r="C39" s="18"/>
      <c r="D39" s="64"/>
      <c r="E39" s="2"/>
      <c r="F39" s="62"/>
      <c r="G39" s="26" t="s">
        <v>44</v>
      </c>
      <c r="H39" s="56">
        <f>H40+H41+H43</f>
        <v>9</v>
      </c>
      <c r="I39" s="59"/>
      <c r="J39" s="41" t="s">
        <v>17</v>
      </c>
      <c r="K39" s="70">
        <f>COUNTIF(F24:F34,"МС")</f>
        <v>0</v>
      </c>
    </row>
    <row r="40" spans="1:11" x14ac:dyDescent="0.25">
      <c r="A40" s="63" t="s">
        <v>36</v>
      </c>
      <c r="B40" s="18"/>
      <c r="C40" s="18"/>
      <c r="D40" s="64"/>
      <c r="E40" s="2"/>
      <c r="F40" s="62"/>
      <c r="G40" s="26" t="s">
        <v>39</v>
      </c>
      <c r="H40" s="57">
        <f>COUNT(A24:A34)</f>
        <v>9</v>
      </c>
      <c r="I40" s="58"/>
      <c r="J40" s="41" t="s">
        <v>20</v>
      </c>
      <c r="K40" s="70">
        <f>COUNTIF(F24:F34,"КМС")</f>
        <v>3</v>
      </c>
    </row>
    <row r="41" spans="1:11" x14ac:dyDescent="0.25">
      <c r="A41" s="63"/>
      <c r="B41" s="18"/>
      <c r="C41" s="18"/>
      <c r="D41" s="64"/>
      <c r="E41" s="2"/>
      <c r="F41" s="62"/>
      <c r="G41" s="26" t="s">
        <v>40</v>
      </c>
      <c r="H41" s="57">
        <f>COUNTIF(A24:A34,"НФ")</f>
        <v>0</v>
      </c>
      <c r="I41" s="58"/>
      <c r="J41" s="75" t="s">
        <v>46</v>
      </c>
      <c r="K41" s="70">
        <f>COUNTIF(F24:F34,"1 сп.р.")</f>
        <v>6</v>
      </c>
    </row>
    <row r="42" spans="1:11" x14ac:dyDescent="0.25">
      <c r="A42" s="63"/>
      <c r="B42" s="18"/>
      <c r="C42" s="18"/>
      <c r="D42" s="64"/>
      <c r="E42" s="2"/>
      <c r="F42" s="62"/>
      <c r="G42" s="26" t="s">
        <v>41</v>
      </c>
      <c r="H42" s="42">
        <v>2</v>
      </c>
      <c r="I42" s="60"/>
      <c r="J42" s="74" t="s">
        <v>48</v>
      </c>
      <c r="K42" s="70">
        <f>COUNTIF(F24:F34,"2 сп.р.")</f>
        <v>2</v>
      </c>
    </row>
    <row r="43" spans="1:11" x14ac:dyDescent="0.25">
      <c r="A43" s="63"/>
      <c r="B43" s="18"/>
      <c r="C43" s="18"/>
      <c r="D43" s="64"/>
      <c r="E43" s="28"/>
      <c r="F43" s="68"/>
      <c r="G43" s="26" t="s">
        <v>42</v>
      </c>
      <c r="H43" s="42">
        <f>COUNTIF(A24:A34,"ДСКВ")</f>
        <v>0</v>
      </c>
      <c r="I43" s="69"/>
      <c r="J43" s="73" t="s">
        <v>47</v>
      </c>
      <c r="K43" s="70">
        <f>COUNTIF(F24:F34,"3 сп.р.")</f>
        <v>0</v>
      </c>
    </row>
    <row r="44" spans="1:11" x14ac:dyDescent="0.25">
      <c r="A44" s="29"/>
      <c r="K44" s="30"/>
    </row>
    <row r="45" spans="1:11" ht="15.6" x14ac:dyDescent="0.25">
      <c r="A45" s="108" t="s">
        <v>2</v>
      </c>
      <c r="B45" s="109"/>
      <c r="C45" s="109"/>
      <c r="D45" s="109"/>
      <c r="E45" s="110" t="s">
        <v>7</v>
      </c>
      <c r="F45" s="110"/>
      <c r="G45" s="110"/>
      <c r="H45" s="110"/>
      <c r="I45" s="110" t="s">
        <v>37</v>
      </c>
      <c r="J45" s="110"/>
      <c r="K45" s="111"/>
    </row>
    <row r="46" spans="1:11" x14ac:dyDescent="0.25">
      <c r="A46" s="29"/>
      <c r="B46" s="2"/>
      <c r="C46" s="2"/>
      <c r="E46" s="2"/>
      <c r="F46" s="25"/>
      <c r="G46" s="25"/>
      <c r="H46" s="25"/>
      <c r="I46" s="25"/>
      <c r="J46" s="25"/>
      <c r="K46" s="34"/>
    </row>
    <row r="47" spans="1:11" x14ac:dyDescent="0.25">
      <c r="A47" s="31"/>
      <c r="D47" s="32"/>
      <c r="E47" s="65"/>
      <c r="F47" s="32"/>
      <c r="G47" s="32"/>
      <c r="H47" s="66"/>
      <c r="I47" s="66"/>
      <c r="J47" s="32"/>
      <c r="K47" s="33"/>
    </row>
    <row r="48" spans="1:11" x14ac:dyDescent="0.25">
      <c r="A48" s="31"/>
      <c r="D48" s="32"/>
      <c r="E48" s="65"/>
      <c r="F48" s="32"/>
      <c r="G48" s="32"/>
      <c r="H48" s="66"/>
      <c r="I48" s="66"/>
      <c r="J48" s="32"/>
      <c r="K48" s="33"/>
    </row>
    <row r="49" spans="1:11" x14ac:dyDescent="0.25">
      <c r="A49" s="31"/>
      <c r="D49" s="32"/>
      <c r="E49" s="65"/>
      <c r="F49" s="32"/>
      <c r="G49" s="32"/>
      <c r="H49" s="66"/>
      <c r="I49" s="66"/>
      <c r="J49" s="32"/>
      <c r="K49" s="33"/>
    </row>
    <row r="50" spans="1:11" x14ac:dyDescent="0.25">
      <c r="A50" s="31"/>
      <c r="D50" s="32"/>
      <c r="E50" s="65"/>
      <c r="F50" s="32"/>
      <c r="G50" s="32"/>
      <c r="H50" s="66"/>
      <c r="I50" s="66"/>
      <c r="J50" s="32"/>
      <c r="K50" s="33"/>
    </row>
    <row r="51" spans="1:11" ht="16.2" thickBot="1" x14ac:dyDescent="0.3">
      <c r="A51" s="112" t="str">
        <f>G19</f>
        <v>БУКОВА О.Ю.(IК, г. Пенза)</v>
      </c>
      <c r="B51" s="113"/>
      <c r="C51" s="113"/>
      <c r="D51" s="113"/>
      <c r="E51" s="113" t="str">
        <f>G18</f>
        <v>БОЯРОВ В.В. (ВК, г. Саранск)</v>
      </c>
      <c r="F51" s="113"/>
      <c r="G51" s="113"/>
      <c r="H51" s="113"/>
      <c r="I51" s="113" t="str">
        <f>G20</f>
        <v>МЯГКОВ А.О. (IК, г. Саранск)</v>
      </c>
      <c r="J51" s="113"/>
      <c r="K51" s="114"/>
    </row>
    <row r="52" spans="1:11" ht="14.4" thickTop="1" x14ac:dyDescent="0.25"/>
    <row r="53" spans="1:11" ht="18" x14ac:dyDescent="0.25">
      <c r="A53" s="45"/>
      <c r="B53" s="46"/>
      <c r="C53" s="46"/>
      <c r="D53" s="45"/>
      <c r="E53" s="47"/>
      <c r="F53" s="45"/>
      <c r="G53" s="45"/>
      <c r="H53" s="48"/>
      <c r="I53" s="48"/>
      <c r="J53" s="45"/>
      <c r="K53" s="45"/>
    </row>
    <row r="54" spans="1:11" ht="21" x14ac:dyDescent="0.25">
      <c r="A54" s="43"/>
      <c r="B54" s="43"/>
      <c r="C54" s="44"/>
      <c r="D54" s="107"/>
      <c r="E54" s="107"/>
      <c r="F54" s="107"/>
      <c r="G54" s="107"/>
    </row>
    <row r="55" spans="1:11" ht="18" x14ac:dyDescent="0.25">
      <c r="D55" s="45"/>
    </row>
  </sheetData>
  <sortState ref="A23:G60">
    <sortCondition ref="A23:A60"/>
  </sortState>
  <mergeCells count="29">
    <mergeCell ref="A13:K13"/>
    <mergeCell ref="A1:K1"/>
    <mergeCell ref="A2:K2"/>
    <mergeCell ref="A3:K3"/>
    <mergeCell ref="A4:K4"/>
    <mergeCell ref="A5:K5"/>
    <mergeCell ref="A7:K7"/>
    <mergeCell ref="A8:K8"/>
    <mergeCell ref="A9:K9"/>
    <mergeCell ref="A10:K10"/>
    <mergeCell ref="A11:K11"/>
    <mergeCell ref="A12:K12"/>
    <mergeCell ref="A6:K6"/>
    <mergeCell ref="A14:D14"/>
    <mergeCell ref="A15:D15"/>
    <mergeCell ref="A16:G16"/>
    <mergeCell ref="H16:K16"/>
    <mergeCell ref="D54:G54"/>
    <mergeCell ref="A45:D45"/>
    <mergeCell ref="E45:H45"/>
    <mergeCell ref="I45:K45"/>
    <mergeCell ref="A51:D51"/>
    <mergeCell ref="E51:H51"/>
    <mergeCell ref="I51:K51"/>
    <mergeCell ref="A36:D36"/>
    <mergeCell ref="G36:K36"/>
    <mergeCell ref="J22:J23"/>
    <mergeCell ref="K22:K23"/>
    <mergeCell ref="H22:I22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2025-06-06T13:06:05Z</cp:lastPrinted>
  <dcterms:created xsi:type="dcterms:W3CDTF">1996-10-08T23:32:33Z</dcterms:created>
  <dcterms:modified xsi:type="dcterms:W3CDTF">2025-06-06T13:06:23Z</dcterms:modified>
</cp:coreProperties>
</file>