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5. № (Фристайл парк) 18-21.04.25, КР 2 этап, ВС, Казань\Для сайта\"/>
    </mc:Choice>
  </mc:AlternateContent>
  <xr:revisionPtr revIDLastSave="0" documentId="13_ncr:1_{DA91E17F-340E-45E7-BD6B-48660949BDE3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Список участников" sheetId="3" r:id="rId1"/>
    <sheet name="КР Женщины-оф.протокол" sheetId="1" r:id="rId2"/>
    <sheet name="КР Мужчины-оф.протокол" sheetId="2" r:id="rId3"/>
  </sheets>
  <definedNames>
    <definedName name="_xlnm.Print_Titles" localSheetId="1">'КР Женщины-оф.протокол'!$21:$21</definedName>
    <definedName name="_xlnm.Print_Titles" localSheetId="2">'КР Мужчины-оф.протокол'!$21:$21</definedName>
    <definedName name="_xlnm.Print_Area" localSheetId="1">'КР Женщины-оф.протокол'!$A$1:$N$56</definedName>
    <definedName name="_xlnm.Print_Area" localSheetId="2">'КР Мужчины-оф.протокол'!$A$1:$N$70</definedName>
    <definedName name="_xlnm.Print_Area" localSheetId="0">'Список участников'!$A$1:$H$78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D65" i="2"/>
  <c r="N57" i="2"/>
  <c r="N56" i="2"/>
  <c r="H56" i="2"/>
  <c r="N55" i="2"/>
  <c r="H55" i="2"/>
  <c r="N54" i="2"/>
  <c r="N53" i="2"/>
  <c r="N52" i="2"/>
  <c r="N51" i="2"/>
  <c r="L34" i="2"/>
  <c r="L33" i="2"/>
  <c r="L32" i="2"/>
  <c r="L31" i="2"/>
  <c r="L30" i="2"/>
  <c r="L29" i="2"/>
  <c r="L28" i="2"/>
  <c r="L27" i="2"/>
  <c r="L26" i="2"/>
  <c r="L25" i="2"/>
  <c r="L24" i="2"/>
  <c r="L23" i="2"/>
  <c r="G50" i="1"/>
  <c r="D50" i="1"/>
  <c r="N42" i="1"/>
  <c r="H42" i="1"/>
  <c r="N41" i="1"/>
  <c r="H41" i="1"/>
  <c r="N40" i="1"/>
  <c r="H40" i="1"/>
  <c r="N39" i="1"/>
  <c r="N38" i="1"/>
  <c r="N37" i="1"/>
  <c r="N36" i="1"/>
  <c r="L30" i="1"/>
  <c r="L29" i="1"/>
  <c r="L28" i="1"/>
  <c r="L27" i="1"/>
  <c r="L26" i="1"/>
  <c r="L25" i="1"/>
  <c r="L24" i="1"/>
  <c r="L23" i="1"/>
</calcChain>
</file>

<file path=xl/sharedStrings.xml><?xml version="1.0" encoding="utf-8"?>
<sst xmlns="http://schemas.openxmlformats.org/spreadsheetml/2006/main" count="571" uniqueCount="205">
  <si>
    <t>Министерство спорта Российской Федерации</t>
  </si>
  <si>
    <t>Министерство спорта Республики Татарстан</t>
  </si>
  <si>
    <t>Федерация велосипедного спорта России</t>
  </si>
  <si>
    <t>КУБОК РОССИИ (2 ЭТАП)</t>
  </si>
  <si>
    <t>ВЕЛОСИПЕДНЫЙ СПОРТ ВМХ - ФРИСТАЙЛ - ПАРК (или парк - смешанный)</t>
  </si>
  <si>
    <t/>
  </si>
  <si>
    <t>СПИСОК УЧАСТНИКОВ</t>
  </si>
  <si>
    <t>МУЖЧИНЫ, ЖЕНЩИНЫ</t>
  </si>
  <si>
    <t>МЕСТО ПРОВЕДЕНИЯ: г. Казань</t>
  </si>
  <si>
    <t>Номер-код ВРВС - 0080061612Я</t>
  </si>
  <si>
    <t>ДАТА ПРОВЕДЕНИЯ:  18-21 апреля 2025 года</t>
  </si>
  <si>
    <t>ЕКП 2025 № - 2008160020030375</t>
  </si>
  <si>
    <t>№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</si>
  <si>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</si>
  <si>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</si>
  <si>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</si>
  <si>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</si>
  <si>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</si>
  <si>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</si>
  <si>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</si>
  <si>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Москва</t>
  </si>
  <si>
    <t>101 376 025 64</t>
  </si>
  <si>
    <t>ПАВЛЕНКО Пётр</t>
  </si>
  <si>
    <t>11.01.2006</t>
  </si>
  <si>
    <t>КМС</t>
  </si>
  <si>
    <t>ГБУ ДО "Московская академия велосипедного спорта"</t>
  </si>
  <si>
    <t>101 376 293 41</t>
  </si>
  <si>
    <t>КОЛДАЕВ Юрий</t>
  </si>
  <si>
    <t>101 197 775 03</t>
  </si>
  <si>
    <t>ЧЕРНЯВСКАЯ Софья</t>
  </si>
  <si>
    <t>101 318 626 89</t>
  </si>
  <si>
    <t>БЛИНОВА Анастасия</t>
  </si>
  <si>
    <t>Калининградская область</t>
  </si>
  <si>
    <t>100 891 093 35</t>
  </si>
  <si>
    <t>АЛИЕВ Анар</t>
  </si>
  <si>
    <t>14.03.2003</t>
  </si>
  <si>
    <t>МС</t>
  </si>
  <si>
    <t>ГАУ ДО КО "КСШОР"</t>
  </si>
  <si>
    <t>Санкт-Петербург</t>
  </si>
  <si>
    <t>100 846 957 34</t>
  </si>
  <si>
    <t>ФОМИНОВ Никита</t>
  </si>
  <si>
    <t>ГБУ ДО СШОР №2 Калиниского района</t>
  </si>
  <si>
    <t>101 397 007 94</t>
  </si>
  <si>
    <t>ЧАЩИН Никита</t>
  </si>
  <si>
    <t>ГБУ ДО СШ "Локомотив" Выборгского района</t>
  </si>
  <si>
    <t>101 299 024 81</t>
  </si>
  <si>
    <t>ЕГОРОВ Артём</t>
  </si>
  <si>
    <t>03.03.2006</t>
  </si>
  <si>
    <t>101 298 380 19</t>
  </si>
  <si>
    <t>СОРОКО Роман</t>
  </si>
  <si>
    <t>15.06.2005</t>
  </si>
  <si>
    <t>101 407 128 30</t>
  </si>
  <si>
    <t>ДОЛБИЛОВ Александр</t>
  </si>
  <si>
    <t>15.12.2005</t>
  </si>
  <si>
    <t>ГБУ ДО СШ "Локомотив" Ввыборгского района</t>
  </si>
  <si>
    <t>101 524 897 41</t>
  </si>
  <si>
    <t>КОНЮХОВА Александра</t>
  </si>
  <si>
    <t>101 195 824 89</t>
  </si>
  <si>
    <t>СИГАРЕВА Мария</t>
  </si>
  <si>
    <t>17.12.2003</t>
  </si>
  <si>
    <t>Ростовская область</t>
  </si>
  <si>
    <t>101 200 396 05</t>
  </si>
  <si>
    <t>СЛЫШКИН Арсений</t>
  </si>
  <si>
    <t>МБУ "Гребной канал "Дон"</t>
  </si>
  <si>
    <t>100 661 980 36</t>
  </si>
  <si>
    <t>ГИЛИМЗЯНОВ Роман</t>
  </si>
  <si>
    <t>МБУ ДО Гребной канал "Дон"</t>
  </si>
  <si>
    <t>101 517 973 04</t>
  </si>
  <si>
    <t>МИЩЕРСКИЙ Руслан</t>
  </si>
  <si>
    <t>12.02.2006</t>
  </si>
  <si>
    <t>1 сп.р.</t>
  </si>
  <si>
    <t>101 300 827 41</t>
  </si>
  <si>
    <t>ПУЗЬ Данил</t>
  </si>
  <si>
    <t>16.06.2006</t>
  </si>
  <si>
    <t>Краснодарский край</t>
  </si>
  <si>
    <t>100 663 019 08</t>
  </si>
  <si>
    <t>МОЛЛАЕВ Александр</t>
  </si>
  <si>
    <t>20.12.2002</t>
  </si>
  <si>
    <t>ГБУ ДО КК "СШОР по велосипедному спорту"</t>
  </si>
  <si>
    <t>100 663 018 07</t>
  </si>
  <si>
    <t>ЛЮБИШКИН Арсений</t>
  </si>
  <si>
    <t>26.11.2003</t>
  </si>
  <si>
    <t>Красноярский край</t>
  </si>
  <si>
    <t>100 846 821 92</t>
  </si>
  <si>
    <t>ИСАКОВ Никита</t>
  </si>
  <si>
    <t>08.06.1998</t>
  </si>
  <si>
    <t>РОО "Федерация велосипедного спорта Красноярского края", РОО "ФЭС КК"</t>
  </si>
  <si>
    <t>101 307 789 19</t>
  </si>
  <si>
    <t>РУДАКОВ Артём</t>
  </si>
  <si>
    <t>19.03.2004</t>
  </si>
  <si>
    <t>РОО "Федерация велосипедного спорта Красноярского края"</t>
  </si>
  <si>
    <t>101 415 687 53</t>
  </si>
  <si>
    <t>ШАВАНОВ Роман</t>
  </si>
  <si>
    <t>08.09.2005</t>
  </si>
  <si>
    <t xml:space="preserve">Красноярский край </t>
  </si>
  <si>
    <t>101 510 737 43</t>
  </si>
  <si>
    <t>БАЗДЫЛЕВА Алина</t>
  </si>
  <si>
    <t>23.06.2006</t>
  </si>
  <si>
    <t>Челябинская область</t>
  </si>
  <si>
    <t>101 551 077 31</t>
  </si>
  <si>
    <t>ГОРОДИЛОВ Михаил</t>
  </si>
  <si>
    <t>МБУ ДО "СШОР №2" Копейск</t>
  </si>
  <si>
    <t>Омская область</t>
  </si>
  <si>
    <t>101 300 409 11</t>
  </si>
  <si>
    <t>МИЗИН Дмитрий</t>
  </si>
  <si>
    <t>"СШОР" Академия велоспорта"</t>
  </si>
  <si>
    <t>Московская область</t>
  </si>
  <si>
    <t>101 400 393 85</t>
  </si>
  <si>
    <t>СОКОЛОВ Игорь</t>
  </si>
  <si>
    <t>30.01.2004</t>
  </si>
  <si>
    <t>УОР № 1</t>
  </si>
  <si>
    <t>101 197 798 26</t>
  </si>
  <si>
    <t>ТАРАСОВ Никита</t>
  </si>
  <si>
    <t>17.07.2004</t>
  </si>
  <si>
    <t>101 194 961 02</t>
  </si>
  <si>
    <t>ГРАМАШОВА Алина</t>
  </si>
  <si>
    <t>22.03.2003</t>
  </si>
  <si>
    <t>ЦСП ОВС, УОР № 1</t>
  </si>
  <si>
    <t>101 443 401 25</t>
  </si>
  <si>
    <t>КОРАБЕЛЬЩИКОВА Татьяна</t>
  </si>
  <si>
    <t>100 663 994 13</t>
  </si>
  <si>
    <t>МАЛЫШЕВА Елена</t>
  </si>
  <si>
    <t>21.11.1999</t>
  </si>
  <si>
    <t>100 846 498 60</t>
  </si>
  <si>
    <t>СЕМИН Илья</t>
  </si>
  <si>
    <t>30.03.1999</t>
  </si>
  <si>
    <t>Республика Татарстан</t>
  </si>
  <si>
    <t>100 619 499 41</t>
  </si>
  <si>
    <t>РИЗАЕВ Ирек</t>
  </si>
  <si>
    <t>01.10.1997</t>
  </si>
  <si>
    <t>МСМК</t>
  </si>
  <si>
    <t>ГАУ ЦСП РТ</t>
  </si>
  <si>
    <t>100 972 230 80</t>
  </si>
  <si>
    <t>ШАРАФИЕВ Амир</t>
  </si>
  <si>
    <t>05.11.2003</t>
  </si>
  <si>
    <t>101 163 706 78</t>
  </si>
  <si>
    <t>ЯКИМОВ Николай</t>
  </si>
  <si>
    <t>15.10.2006</t>
  </si>
  <si>
    <t>Оренбургкая область</t>
  </si>
  <si>
    <t>101 298 360 96</t>
  </si>
  <si>
    <t>СТРИЖАК Александр</t>
  </si>
  <si>
    <t>08.02.2006</t>
  </si>
  <si>
    <t>Оренбургская область</t>
  </si>
  <si>
    <t>РОО "ФВСОО"</t>
  </si>
  <si>
    <t>Пензенская область</t>
  </si>
  <si>
    <t>100 360 153 73</t>
  </si>
  <si>
    <t>БЕЛАВКИНА Юлия</t>
  </si>
  <si>
    <t>ГБУ ДО ПО КСШОР</t>
  </si>
  <si>
    <t>Самарская область</t>
  </si>
  <si>
    <t>100 663 516 20</t>
  </si>
  <si>
    <t>КРУГЛОВА Екатерина</t>
  </si>
  <si>
    <t>03.07.1994</t>
  </si>
  <si>
    <t>ГАУ ДО СО СШОР №7</t>
  </si>
  <si>
    <t>100 973 814 15</t>
  </si>
  <si>
    <t>РИЗАЕВА Дарья</t>
  </si>
  <si>
    <t>13.10.1996</t>
  </si>
  <si>
    <t>КУБОК РОССИИ</t>
  </si>
  <si>
    <t>2 ЭТАП</t>
  </si>
  <si>
    <t>по велосипедному спорту</t>
  </si>
  <si>
    <t>ИТОГОВЫЙ ПРОТОКОЛ</t>
  </si>
  <si>
    <t>ВМХ - фристайл - парк (или парк - смешанный)</t>
  </si>
  <si>
    <t>ЖЕНЩИНЫ</t>
  </si>
  <si>
    <t>МЕСТО ПРОВЕДЕНИЯ: г. Казань, Экстрим-парк "УРАМ"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</si>
  <si>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</si>
  <si>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</si>
  <si>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</si>
  <si>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</si>
  <si>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</si>
  <si>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АНДРИЯНОВ А.С. (ВК, г. МОСКВА) 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</si>
  <si>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</si>
  <si>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</si>
  <si>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</si>
  <si>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</si>
  <si>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</si>
  <si>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</si>
  <si>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</si>
  <si>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</si>
  <si>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</si>
  <si>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</si>
  <si>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</si>
  <si>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</si>
  <si>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</si>
  <si>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48.,33</t>
  </si>
  <si>
    <t>Квалификация</t>
  </si>
  <si>
    <t>НС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</si>
  <si>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</si>
  <si>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</si>
  <si>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</si>
  <si>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</si>
  <si>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</si>
  <si>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</si>
  <si>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</si>
  <si>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Осадки:</t>
  </si>
  <si>
    <t>Стартовало</t>
  </si>
  <si>
    <t>Ветер: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</si>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</sst>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yyyy"/>
  </numFmts>
  <fonts count="27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0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2"/>
      <name val="Calibri"/>
      <charset val="204"/>
      <scheme val="minor"/>
    </font>
    <font>
      <sz val="12"/>
      <name val="Calibri"/>
      <charset val="134"/>
      <scheme val="minor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2"/>
      <color rgb="FFFF000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20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6" fillId="0" borderId="0"/>
    <xf numFmtId="0" fontId="26" fillId="0" borderId="0"/>
  </cellStyleXfs>
  <cellXfs count="221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0" fillId="0" borderId="8" xfId="1" applyFont="1" applyFill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2" fillId="0" borderId="6" xfId="1" applyFont="1" applyFill="1" applyBorder="1" applyAlignment="1">
      <alignment horizontal="left" vertical="center"/>
    </xf>
    <xf numFmtId="49" fontId="11" fillId="0" borderId="6" xfId="1" applyNumberFormat="1" applyFont="1" applyFill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0" fontId="11" fillId="0" borderId="10" xfId="0" applyFont="1" applyBorder="1" applyAlignment="1">
      <alignment horizontal="right"/>
    </xf>
    <xf numFmtId="49" fontId="13" fillId="0" borderId="12" xfId="1" applyNumberFormat="1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10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11" fillId="0" borderId="10" xfId="0" applyFont="1" applyFill="1" applyBorder="1" applyAlignment="1">
      <alignment horizontal="right"/>
    </xf>
    <xf numFmtId="49" fontId="13" fillId="0" borderId="12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49" fontId="5" fillId="0" borderId="13" xfId="1" applyNumberFormat="1" applyFont="1" applyBorder="1" applyAlignment="1">
      <alignment vertical="center"/>
    </xf>
    <xf numFmtId="0" fontId="14" fillId="0" borderId="17" xfId="2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/>
    </xf>
    <xf numFmtId="168" fontId="15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2" fontId="14" fillId="0" borderId="18" xfId="2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169" fontId="14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vertical="center" wrapText="1"/>
    </xf>
    <xf numFmtId="0" fontId="10" fillId="2" borderId="21" xfId="1" applyFont="1" applyFill="1" applyBorder="1" applyAlignment="1">
      <alignment vertical="center"/>
    </xf>
    <xf numFmtId="0" fontId="5" fillId="0" borderId="9" xfId="2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/>
    </xf>
    <xf numFmtId="0" fontId="17" fillId="4" borderId="11" xfId="1" applyFont="1" applyFill="1" applyBorder="1" applyAlignment="1">
      <alignment horizontal="right" vertical="center"/>
    </xf>
    <xf numFmtId="9" fontId="11" fillId="0" borderId="10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7" fillId="0" borderId="11" xfId="2" applyFont="1" applyBorder="1" applyAlignment="1">
      <alignment horizontal="right" vertical="center"/>
    </xf>
    <xf numFmtId="0" fontId="11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left" vertical="center"/>
    </xf>
    <xf numFmtId="0" fontId="18" fillId="2" borderId="9" xfId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0" fontId="18" fillId="2" borderId="10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11" fillId="0" borderId="8" xfId="1" applyNumberFormat="1" applyFont="1" applyBorder="1" applyAlignment="1">
      <alignment vertical="center"/>
    </xf>
    <xf numFmtId="0" fontId="18" fillId="0" borderId="8" xfId="1" applyFont="1" applyBorder="1" applyAlignment="1">
      <alignment horizontal="right" vertical="center"/>
    </xf>
    <xf numFmtId="0" fontId="10" fillId="0" borderId="25" xfId="2" applyFont="1" applyBorder="1" applyAlignment="1">
      <alignment horizontal="right" vertical="center"/>
    </xf>
    <xf numFmtId="49" fontId="11" fillId="0" borderId="6" xfId="1" applyNumberFormat="1" applyFont="1" applyBorder="1" applyAlignment="1">
      <alignment vertical="center"/>
    </xf>
    <xf numFmtId="0" fontId="18" fillId="0" borderId="6" xfId="1" applyFont="1" applyBorder="1" applyAlignment="1">
      <alignment horizontal="right" vertical="center"/>
    </xf>
    <xf numFmtId="0" fontId="10" fillId="0" borderId="24" xfId="1" applyFont="1" applyBorder="1" applyAlignment="1">
      <alignment horizontal="right" vertical="center"/>
    </xf>
    <xf numFmtId="0" fontId="13" fillId="0" borderId="10" xfId="1" applyFont="1" applyBorder="1" applyAlignment="1">
      <alignment vertical="center"/>
    </xf>
    <xf numFmtId="49" fontId="13" fillId="0" borderId="10" xfId="1" applyNumberFormat="1" applyFont="1" applyBorder="1" applyAlignment="1">
      <alignment vertical="center"/>
    </xf>
    <xf numFmtId="0" fontId="13" fillId="0" borderId="26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1" fontId="11" fillId="0" borderId="26" xfId="1" applyNumberFormat="1" applyFont="1" applyBorder="1" applyAlignment="1">
      <alignment horizontal="center" vertical="center"/>
    </xf>
    <xf numFmtId="49" fontId="3" fillId="3" borderId="18" xfId="1" applyNumberFormat="1" applyFont="1" applyFill="1" applyBorder="1" applyAlignment="1">
      <alignment horizontal="center" vertical="center" wrapText="1"/>
    </xf>
    <xf numFmtId="1" fontId="14" fillId="0" borderId="18" xfId="2" applyNumberFormat="1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9" fillId="4" borderId="18" xfId="4" applyFont="1" applyFill="1" applyBorder="1" applyAlignment="1">
      <alignment horizontal="center" vertical="center" wrapText="1"/>
    </xf>
    <xf numFmtId="2" fontId="20" fillId="0" borderId="18" xfId="2" applyNumberFormat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9" fontId="5" fillId="0" borderId="33" xfId="1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right" vertical="center"/>
    </xf>
    <xf numFmtId="0" fontId="5" fillId="0" borderId="3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35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29" xfId="2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vertical="center"/>
    </xf>
    <xf numFmtId="49" fontId="11" fillId="0" borderId="26" xfId="1" applyNumberFormat="1" applyFont="1" applyBorder="1" applyAlignment="1">
      <alignment vertical="center"/>
    </xf>
    <xf numFmtId="0" fontId="5" fillId="0" borderId="23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14" fillId="0" borderId="36" xfId="1" applyFont="1" applyBorder="1" applyAlignment="1">
      <alignment vertical="center"/>
    </xf>
    <xf numFmtId="0" fontId="14" fillId="0" borderId="37" xfId="1" applyFont="1" applyBorder="1" applyAlignment="1">
      <alignment vertical="center"/>
    </xf>
    <xf numFmtId="0" fontId="14" fillId="0" borderId="37" xfId="1" applyFont="1" applyBorder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5" fillId="0" borderId="39" xfId="1" applyFont="1" applyBorder="1" applyAlignment="1">
      <alignment vertical="center"/>
    </xf>
    <xf numFmtId="0" fontId="11" fillId="0" borderId="17" xfId="2" applyFont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168" fontId="14" fillId="0" borderId="18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vertical="center"/>
    </xf>
    <xf numFmtId="0" fontId="15" fillId="0" borderId="18" xfId="1" applyFont="1" applyFill="1" applyBorder="1" applyAlignment="1">
      <alignment horizontal="center" vertical="center"/>
    </xf>
    <xf numFmtId="168" fontId="15" fillId="0" borderId="18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40" xfId="1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0" fontId="0" fillId="0" borderId="0" xfId="0" applyFill="1" applyBorder="1"/>
    <xf numFmtId="0" fontId="14" fillId="0" borderId="0" xfId="1" applyFont="1" applyAlignment="1">
      <alignment horizontal="center" vertical="center"/>
    </xf>
    <xf numFmtId="0" fontId="13" fillId="0" borderId="23" xfId="1" applyFont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23" fillId="0" borderId="42" xfId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168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68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68" fontId="15" fillId="0" borderId="0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center" vertical="center"/>
    </xf>
    <xf numFmtId="0" fontId="3" fillId="2" borderId="18" xfId="4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49" fontId="3" fillId="3" borderId="15" xfId="1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7" xfId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49" fontId="3" fillId="2" borderId="15" xfId="4" applyNumberFormat="1" applyFont="1" applyFill="1" applyBorder="1" applyAlignment="1">
      <alignment horizontal="center" vertical="center" wrapText="1"/>
    </xf>
    <xf numFmtId="49" fontId="3" fillId="2" borderId="18" xfId="4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49" fontId="3" fillId="3" borderId="16" xfId="1" applyNumberFormat="1" applyFont="1" applyFill="1" applyBorder="1" applyAlignment="1">
      <alignment horizontal="center" vertical="center" wrapText="1"/>
    </xf>
    <xf numFmtId="49" fontId="3" fillId="3" borderId="27" xfId="1" applyNumberFormat="1" applyFont="1" applyFill="1" applyBorder="1" applyAlignment="1">
      <alignment horizontal="center" vertical="center" wrapText="1"/>
    </xf>
    <xf numFmtId="49" fontId="3" fillId="3" borderId="19" xfId="1" applyNumberFormat="1" applyFont="1" applyFill="1" applyBorder="1" applyAlignment="1">
      <alignment horizontal="center" vertical="center" wrapText="1"/>
    </xf>
    <xf numFmtId="49" fontId="3" fillId="3" borderId="29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683895</xdr:colOff>
      <xdr:row>0</xdr:row>
      <xdr:rowOff>635</xdr:rowOff>
    </xdr:from>
    <xdr:to>
      <xdr:col>3</xdr:col>
      <xdr:colOff>1080770</xdr:colOff>
      <xdr:row>4</xdr:row>
      <xdr:rowOff>235585</xdr:rowOff>
    </xdr:to>
    <xdr:pic>
      <xdr:nvPicPr>
        <xdr:cNvPr id="2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63955" y="635"/>
          <a:ext cx="1440815" cy="1233170"/>
        </a:xfrm>
        <a:prstGeom prst="rect">
          <a:avLst/>
        </a:prstGeom>
      </xdr:spPr>
    </xdr:pic>
    <xdr:clientData/>
  </xdr:twoCellAnchor>
  <xdr:twoCellAnchor editAs="oneCell">
    <xdr:from>
      <xdr:col>0</xdr:col>
      <xdr:colOff>280035</xdr:colOff>
      <xdr:row>0</xdr:row>
      <xdr:rowOff>71120</xdr:rowOff>
    </xdr:from>
    <xdr:to>
      <xdr:col>2</xdr:col>
      <xdr:colOff>822960</xdr:colOff>
      <xdr:row>4</xdr:row>
      <xdr:rowOff>217805</xdr:rowOff>
    </xdr:to>
    <xdr:pic>
      <xdr:nvPicPr>
        <xdr:cNvPr id="3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5997" t="-35" r="15390" b="-692"/>
        <a:stretch>
          <a:fillRect/>
        </a:stretch>
      </xdr:blipFill>
      <xdr:spPr>
        <a:xfrm>
          <a:off x="280035" y="71120"/>
          <a:ext cx="1025525" cy="11499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2642870</xdr:colOff>
      <xdr:row>0</xdr:row>
      <xdr:rowOff>635</xdr:rowOff>
    </xdr:from>
    <xdr:to>
      <xdr:col>7</xdr:col>
      <xdr:colOff>4027170</xdr:colOff>
      <xdr:row>4</xdr:row>
      <xdr:rowOff>276860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363075" y="635"/>
          <a:ext cx="1384300" cy="1274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219710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555625</xdr:colOff>
      <xdr:row>4</xdr:row>
      <xdr:rowOff>257175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517525</xdr:colOff>
      <xdr:row>4</xdr:row>
      <xdr:rowOff>151130</xdr:rowOff>
    </xdr:to>
    <xdr:pic>
      <xdr:nvPicPr>
        <xdr:cNvPr id="9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701020" y="18415"/>
          <a:ext cx="1247140" cy="1142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374650</xdr:colOff>
      <xdr:row>5</xdr:row>
      <xdr:rowOff>9525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796925</xdr:colOff>
      <xdr:row>5</xdr:row>
      <xdr:rowOff>53975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0873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159385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361295" y="13970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view="pageBreakPreview" zoomScale="50" zoomScaleNormal="60" zoomScaleSheetLayoutView="50" workbookViewId="0">
      <selection activeCell="A7" sqref="A7:H7"/>
    </sheetView>
  </sheetViews>
  <sheetFormatPr defaultColWidth="8.88671875" defaultRowHeight="13.8"/>
  <cols>
    <col min="1" max="1" width="7" style="5" customWidth="1"/>
    <col min="2" max="2" width="7.6640625" style="6" hidden="1" customWidth="1"/>
    <col min="3" max="3" width="15.21875" style="6" customWidth="1"/>
    <col min="4" max="4" width="27.33203125" style="5" customWidth="1"/>
    <col min="5" max="5" width="11.77734375" style="5" customWidth="1"/>
    <col min="6" max="6" width="10" style="5" customWidth="1"/>
    <col min="7" max="7" width="26.6640625" style="5" customWidth="1"/>
    <col min="8" max="8" width="60.77734375" style="5" customWidth="1"/>
  </cols>
  <sheetData>
    <row r="1" spans="1:8" ht="21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ht="21">
      <c r="A2" s="157" t="s">
        <v>1</v>
      </c>
      <c r="B2" s="157"/>
      <c r="C2" s="157"/>
      <c r="D2" s="157"/>
      <c r="E2" s="157"/>
      <c r="F2" s="157"/>
      <c r="G2" s="157"/>
      <c r="H2" s="157"/>
    </row>
    <row r="3" spans="1:8" ht="21">
      <c r="A3" s="157" t="s">
        <v>2</v>
      </c>
      <c r="B3" s="157"/>
      <c r="C3" s="157"/>
      <c r="D3" s="157"/>
      <c r="E3" s="157"/>
      <c r="F3" s="157"/>
      <c r="G3" s="157"/>
      <c r="H3" s="157"/>
    </row>
    <row r="4" spans="1:8" ht="15.6">
      <c r="A4" s="122"/>
      <c r="B4" s="122"/>
      <c r="C4" s="122"/>
      <c r="D4" s="122"/>
      <c r="E4" s="122"/>
      <c r="F4" s="122"/>
      <c r="G4" s="122"/>
      <c r="H4" s="122"/>
    </row>
    <row r="5" spans="1:8" ht="25.8">
      <c r="A5" s="158" t="s">
        <v>3</v>
      </c>
      <c r="B5" s="158"/>
      <c r="C5" s="158"/>
      <c r="D5" s="158"/>
      <c r="E5" s="158"/>
      <c r="F5" s="158"/>
      <c r="G5" s="158"/>
      <c r="H5" s="158"/>
    </row>
    <row r="6" spans="1:8" ht="18">
      <c r="A6" s="159" t="s">
        <v>4</v>
      </c>
      <c r="B6" s="159"/>
      <c r="C6" s="159"/>
      <c r="D6" s="159"/>
      <c r="E6" s="159"/>
      <c r="F6" s="159"/>
      <c r="G6" s="159"/>
      <c r="H6" s="159"/>
    </row>
    <row r="7" spans="1:8" ht="18">
      <c r="A7" s="159" t="s">
        <v>5</v>
      </c>
      <c r="B7" s="159"/>
      <c r="C7" s="159"/>
      <c r="D7" s="159"/>
      <c r="E7" s="159"/>
      <c r="F7" s="159"/>
      <c r="G7" s="159"/>
      <c r="H7" s="159"/>
    </row>
    <row r="8" spans="1:8" ht="18">
      <c r="A8" s="160" t="s">
        <v>6</v>
      </c>
      <c r="B8" s="161"/>
      <c r="C8" s="161"/>
      <c r="D8" s="161"/>
      <c r="E8" s="161"/>
      <c r="F8" s="161"/>
      <c r="G8" s="161"/>
      <c r="H8" s="162"/>
    </row>
    <row r="9" spans="1:8" ht="18">
      <c r="A9" s="163" t="s">
        <v>7</v>
      </c>
      <c r="B9" s="164"/>
      <c r="C9" s="164"/>
      <c r="D9" s="164"/>
      <c r="E9" s="164"/>
      <c r="F9" s="164"/>
      <c r="G9" s="164"/>
      <c r="H9" s="165"/>
    </row>
    <row r="10" spans="1:8">
      <c r="A10" s="166" t="s">
        <v>8</v>
      </c>
      <c r="B10" s="167"/>
      <c r="C10" s="167"/>
      <c r="D10" s="167"/>
      <c r="E10" s="167"/>
      <c r="F10" s="167"/>
      <c r="G10" s="167"/>
      <c r="H10" s="123" t="s">
        <v>9</v>
      </c>
    </row>
    <row r="11" spans="1:8" ht="14.4">
      <c r="A11" s="168" t="s">
        <v>10</v>
      </c>
      <c r="B11" s="169"/>
      <c r="C11" s="169"/>
      <c r="D11" s="169"/>
      <c r="E11" s="124"/>
      <c r="F11" s="124"/>
      <c r="G11" s="124"/>
      <c r="H11" s="125" t="s">
        <v>11</v>
      </c>
    </row>
    <row r="12" spans="1:8" ht="14.4">
      <c r="A12" s="126"/>
      <c r="B12" s="126"/>
      <c r="C12" s="126"/>
      <c r="D12" s="126"/>
      <c r="E12" s="127"/>
      <c r="F12" s="127"/>
      <c r="G12" s="127"/>
      <c r="H12" s="128"/>
    </row>
    <row r="13" spans="1:8" ht="13.2">
      <c r="A13" s="171" t="s">
        <v>12</v>
      </c>
      <c r="B13" s="172" t="s">
        <v>13</v>
      </c>
      <c r="C13" s="172" t="s">
        <v>14</v>
      </c>
      <c r="D13" s="172" t="s">
        <v>15</v>
      </c>
      <c r="E13" s="172" t="s">
        <v>16</v>
      </c>
      <c r="F13" s="172" t="s">
        <v>17</v>
      </c>
      <c r="G13" s="172" t="s">
        <v>18</v>
      </c>
      <c r="H13" s="172" t="s">
        <v>19</v>
      </c>
    </row>
    <row r="14" spans="1:8" ht="13.2">
      <c r="A14" s="171"/>
      <c r="B14" s="172"/>
      <c r="C14" s="172"/>
      <c r="D14" s="172"/>
      <c r="E14" s="172"/>
      <c r="F14" s="172"/>
      <c r="G14" s="172"/>
      <c r="H14" s="172"/>
    </row>
    <row r="15" spans="1:8" ht="15.6">
      <c r="A15" s="129">
        <v>1</v>
      </c>
      <c r="B15" s="130"/>
      <c r="C15" s="131" t="s">
        <v>20</v>
      </c>
      <c r="D15" s="132"/>
      <c r="E15" s="133"/>
      <c r="F15" s="134"/>
      <c r="G15" s="134"/>
      <c r="H15" s="135"/>
    </row>
    <row r="16" spans="1:8" ht="15.6">
      <c r="A16" s="134">
        <v>1</v>
      </c>
      <c r="B16" s="136"/>
      <c r="C16" s="137" t="s">
        <v>21</v>
      </c>
      <c r="D16" s="138" t="s">
        <v>22</v>
      </c>
      <c r="E16" s="139" t="s">
        <v>23</v>
      </c>
      <c r="F16" s="137" t="s">
        <v>24</v>
      </c>
      <c r="G16" s="140" t="s">
        <v>20</v>
      </c>
      <c r="H16" s="140" t="s">
        <v>25</v>
      </c>
    </row>
    <row r="17" spans="1:8" ht="15.6">
      <c r="A17" s="134">
        <v>2</v>
      </c>
      <c r="B17" s="136"/>
      <c r="C17" s="137" t="s">
        <v>26</v>
      </c>
      <c r="D17" s="138" t="s">
        <v>27</v>
      </c>
      <c r="E17" s="139">
        <v>38873</v>
      </c>
      <c r="F17" s="137" t="s">
        <v>24</v>
      </c>
      <c r="G17" s="140" t="s">
        <v>20</v>
      </c>
      <c r="H17" s="141" t="s">
        <v>25</v>
      </c>
    </row>
    <row r="18" spans="1:8" ht="15.6">
      <c r="A18" s="134">
        <v>3</v>
      </c>
      <c r="B18" s="130"/>
      <c r="C18" s="137" t="s">
        <v>28</v>
      </c>
      <c r="D18" s="138" t="s">
        <v>29</v>
      </c>
      <c r="E18" s="139">
        <v>38237</v>
      </c>
      <c r="F18" s="137" t="s">
        <v>24</v>
      </c>
      <c r="G18" s="140" t="s">
        <v>20</v>
      </c>
      <c r="H18" s="140" t="s">
        <v>25</v>
      </c>
    </row>
    <row r="19" spans="1:8" ht="15.6">
      <c r="A19" s="134">
        <v>4</v>
      </c>
      <c r="B19" s="130"/>
      <c r="C19" s="137" t="s">
        <v>30</v>
      </c>
      <c r="D19" s="138" t="s">
        <v>31</v>
      </c>
      <c r="E19" s="139">
        <v>36981</v>
      </c>
      <c r="F19" s="137" t="s">
        <v>24</v>
      </c>
      <c r="G19" s="140" t="s">
        <v>20</v>
      </c>
      <c r="H19" s="140" t="s">
        <v>25</v>
      </c>
    </row>
    <row r="20" spans="1:8" ht="15.6">
      <c r="A20" s="129"/>
      <c r="B20" s="130"/>
      <c r="C20" s="142"/>
      <c r="D20" s="138"/>
      <c r="E20" s="139"/>
      <c r="F20" s="137"/>
      <c r="G20" s="140"/>
      <c r="H20" s="140"/>
    </row>
    <row r="21" spans="1:8" ht="15.6">
      <c r="A21" s="129">
        <v>2</v>
      </c>
      <c r="B21" s="130"/>
      <c r="C21" s="142" t="s">
        <v>32</v>
      </c>
      <c r="D21" s="138"/>
      <c r="E21" s="139"/>
      <c r="F21" s="137"/>
      <c r="G21" s="140"/>
      <c r="H21" s="140"/>
    </row>
    <row r="22" spans="1:8" ht="15.6">
      <c r="A22" s="134">
        <v>1</v>
      </c>
      <c r="B22" s="136"/>
      <c r="C22" s="137" t="s">
        <v>33</v>
      </c>
      <c r="D22" s="138" t="s">
        <v>34</v>
      </c>
      <c r="E22" s="139" t="s">
        <v>35</v>
      </c>
      <c r="F22" s="137" t="s">
        <v>36</v>
      </c>
      <c r="G22" s="137" t="s">
        <v>32</v>
      </c>
      <c r="H22" s="140" t="s">
        <v>37</v>
      </c>
    </row>
    <row r="23" spans="1:8" ht="15.6">
      <c r="A23" s="134"/>
      <c r="B23" s="136"/>
      <c r="C23" s="137"/>
      <c r="D23" s="138"/>
      <c r="E23" s="139"/>
      <c r="F23" s="137"/>
      <c r="G23" s="137"/>
      <c r="H23" s="140"/>
    </row>
    <row r="24" spans="1:8" ht="15.6">
      <c r="A24" s="129">
        <v>3</v>
      </c>
      <c r="B24" s="130"/>
      <c r="C24" s="170" t="s">
        <v>38</v>
      </c>
      <c r="D24" s="170"/>
      <c r="E24" s="139"/>
      <c r="F24" s="137"/>
      <c r="G24" s="137"/>
      <c r="H24" s="140"/>
    </row>
    <row r="25" spans="1:8" ht="15.6">
      <c r="A25" s="134">
        <v>1</v>
      </c>
      <c r="B25" s="136"/>
      <c r="C25" s="137" t="s">
        <v>39</v>
      </c>
      <c r="D25" s="138" t="s">
        <v>40</v>
      </c>
      <c r="E25" s="139">
        <v>36281</v>
      </c>
      <c r="F25" s="137" t="s">
        <v>36</v>
      </c>
      <c r="G25" s="140" t="s">
        <v>38</v>
      </c>
      <c r="H25" s="140" t="s">
        <v>41</v>
      </c>
    </row>
    <row r="26" spans="1:8" ht="15.6">
      <c r="A26" s="134">
        <v>2</v>
      </c>
      <c r="B26" s="136"/>
      <c r="C26" s="137" t="s">
        <v>42</v>
      </c>
      <c r="D26" s="138" t="s">
        <v>43</v>
      </c>
      <c r="E26" s="139">
        <v>38349</v>
      </c>
      <c r="F26" s="137" t="s">
        <v>24</v>
      </c>
      <c r="G26" s="140" t="s">
        <v>38</v>
      </c>
      <c r="H26" s="140" t="s">
        <v>44</v>
      </c>
    </row>
    <row r="27" spans="1:8" ht="15.6">
      <c r="A27" s="134">
        <v>3</v>
      </c>
      <c r="B27" s="136"/>
      <c r="C27" s="137" t="s">
        <v>45</v>
      </c>
      <c r="D27" s="138" t="s">
        <v>46</v>
      </c>
      <c r="E27" s="139" t="s">
        <v>47</v>
      </c>
      <c r="F27" s="137" t="s">
        <v>24</v>
      </c>
      <c r="G27" s="140" t="s">
        <v>38</v>
      </c>
      <c r="H27" s="140" t="s">
        <v>44</v>
      </c>
    </row>
    <row r="28" spans="1:8" ht="15.6">
      <c r="A28" s="134">
        <v>4</v>
      </c>
      <c r="B28" s="136"/>
      <c r="C28" s="137" t="s">
        <v>48</v>
      </c>
      <c r="D28" s="138" t="s">
        <v>49</v>
      </c>
      <c r="E28" s="139" t="s">
        <v>50</v>
      </c>
      <c r="F28" s="137" t="s">
        <v>24</v>
      </c>
      <c r="G28" s="140" t="s">
        <v>38</v>
      </c>
      <c r="H28" s="140" t="s">
        <v>41</v>
      </c>
    </row>
    <row r="29" spans="1:8" ht="15.6">
      <c r="A29" s="134">
        <v>5</v>
      </c>
      <c r="B29" s="136"/>
      <c r="C29" s="137" t="s">
        <v>51</v>
      </c>
      <c r="D29" s="138" t="s">
        <v>52</v>
      </c>
      <c r="E29" s="139" t="s">
        <v>53</v>
      </c>
      <c r="F29" s="137" t="s">
        <v>24</v>
      </c>
      <c r="G29" s="140" t="s">
        <v>38</v>
      </c>
      <c r="H29" s="141" t="s">
        <v>54</v>
      </c>
    </row>
    <row r="30" spans="1:8" ht="15.6">
      <c r="A30" s="134">
        <v>6</v>
      </c>
      <c r="B30" s="130"/>
      <c r="C30" s="144" t="s">
        <v>55</v>
      </c>
      <c r="D30" s="145" t="s">
        <v>56</v>
      </c>
      <c r="E30" s="146">
        <v>32248</v>
      </c>
      <c r="F30" s="144" t="s">
        <v>24</v>
      </c>
      <c r="G30" s="147" t="s">
        <v>38</v>
      </c>
      <c r="H30" s="148" t="s">
        <v>54</v>
      </c>
    </row>
    <row r="31" spans="1:8" ht="15.6">
      <c r="A31" s="134">
        <v>7</v>
      </c>
      <c r="B31" s="130"/>
      <c r="C31" s="137" t="s">
        <v>57</v>
      </c>
      <c r="D31" s="138" t="s">
        <v>58</v>
      </c>
      <c r="E31" s="139" t="s">
        <v>59</v>
      </c>
      <c r="F31" s="137" t="s">
        <v>36</v>
      </c>
      <c r="G31" s="140" t="s">
        <v>38</v>
      </c>
      <c r="H31" s="141" t="s">
        <v>41</v>
      </c>
    </row>
    <row r="32" spans="1:8" ht="15.6">
      <c r="A32" s="134"/>
      <c r="B32" s="130"/>
      <c r="C32" s="143"/>
      <c r="D32" s="143"/>
      <c r="E32" s="139"/>
      <c r="F32" s="137"/>
      <c r="G32" s="140"/>
      <c r="H32" s="140"/>
    </row>
    <row r="33" spans="1:8" ht="15.6">
      <c r="A33" s="129">
        <v>4</v>
      </c>
      <c r="B33" s="130"/>
      <c r="C33" s="170" t="s">
        <v>60</v>
      </c>
      <c r="D33" s="170"/>
      <c r="E33" s="139"/>
      <c r="F33" s="137"/>
      <c r="G33" s="140"/>
      <c r="H33" s="140"/>
    </row>
    <row r="34" spans="1:8" ht="15.6">
      <c r="A34" s="134">
        <v>1</v>
      </c>
      <c r="B34" s="136"/>
      <c r="C34" s="137" t="s">
        <v>61</v>
      </c>
      <c r="D34" s="138" t="s">
        <v>62</v>
      </c>
      <c r="E34" s="139">
        <v>38529</v>
      </c>
      <c r="F34" s="137" t="s">
        <v>24</v>
      </c>
      <c r="G34" s="140" t="s">
        <v>60</v>
      </c>
      <c r="H34" s="140" t="s">
        <v>63</v>
      </c>
    </row>
    <row r="35" spans="1:8" ht="15.6">
      <c r="A35" s="134">
        <v>2</v>
      </c>
      <c r="B35" s="136"/>
      <c r="C35" s="137" t="s">
        <v>64</v>
      </c>
      <c r="D35" s="138" t="s">
        <v>65</v>
      </c>
      <c r="E35" s="139">
        <v>34818</v>
      </c>
      <c r="F35" s="137" t="s">
        <v>36</v>
      </c>
      <c r="G35" s="140" t="s">
        <v>60</v>
      </c>
      <c r="H35" s="140" t="s">
        <v>66</v>
      </c>
    </row>
    <row r="36" spans="1:8" ht="15.6">
      <c r="A36" s="134">
        <v>3</v>
      </c>
      <c r="B36" s="130"/>
      <c r="C36" s="137" t="s">
        <v>67</v>
      </c>
      <c r="D36" s="138" t="s">
        <v>68</v>
      </c>
      <c r="E36" s="139" t="s">
        <v>69</v>
      </c>
      <c r="F36" s="137" t="s">
        <v>70</v>
      </c>
      <c r="G36" s="140" t="s">
        <v>60</v>
      </c>
      <c r="H36" s="141" t="s">
        <v>66</v>
      </c>
    </row>
    <row r="37" spans="1:8" ht="15.6">
      <c r="A37" s="134">
        <v>4</v>
      </c>
      <c r="B37" s="130"/>
      <c r="C37" s="137" t="s">
        <v>71</v>
      </c>
      <c r="D37" s="138" t="s">
        <v>72</v>
      </c>
      <c r="E37" s="139" t="s">
        <v>73</v>
      </c>
      <c r="F37" s="137" t="s">
        <v>70</v>
      </c>
      <c r="G37" s="140" t="s">
        <v>60</v>
      </c>
      <c r="H37" s="141" t="s">
        <v>66</v>
      </c>
    </row>
    <row r="38" spans="1:8" ht="15.6">
      <c r="A38" s="129"/>
      <c r="B38" s="130"/>
      <c r="C38" s="143"/>
      <c r="D38" s="143"/>
      <c r="E38" s="139"/>
      <c r="F38" s="137"/>
      <c r="G38" s="140"/>
      <c r="H38" s="140"/>
    </row>
    <row r="39" spans="1:8" ht="15.6">
      <c r="A39" s="129">
        <v>5</v>
      </c>
      <c r="B39" s="130"/>
      <c r="C39" s="170" t="s">
        <v>74</v>
      </c>
      <c r="D39" s="170"/>
      <c r="E39" s="139"/>
      <c r="F39" s="137"/>
      <c r="G39" s="140"/>
      <c r="H39" s="140"/>
    </row>
    <row r="40" spans="1:8" ht="15.6">
      <c r="A40" s="134">
        <v>1</v>
      </c>
      <c r="B40" s="136"/>
      <c r="C40" s="137" t="s">
        <v>75</v>
      </c>
      <c r="D40" s="138" t="s">
        <v>76</v>
      </c>
      <c r="E40" s="139" t="s">
        <v>77</v>
      </c>
      <c r="F40" s="137" t="s">
        <v>36</v>
      </c>
      <c r="G40" s="140" t="s">
        <v>74</v>
      </c>
      <c r="H40" s="140" t="s">
        <v>78</v>
      </c>
    </row>
    <row r="41" spans="1:8" ht="15.6">
      <c r="A41" s="134">
        <v>2</v>
      </c>
      <c r="B41" s="136"/>
      <c r="C41" s="137" t="s">
        <v>79</v>
      </c>
      <c r="D41" s="138" t="s">
        <v>80</v>
      </c>
      <c r="E41" s="139" t="s">
        <v>81</v>
      </c>
      <c r="F41" s="137" t="s">
        <v>36</v>
      </c>
      <c r="G41" s="140" t="s">
        <v>74</v>
      </c>
      <c r="H41" s="140" t="s">
        <v>78</v>
      </c>
    </row>
    <row r="42" spans="1:8" ht="15.6">
      <c r="A42" s="134"/>
      <c r="B42" s="136"/>
      <c r="C42" s="137"/>
      <c r="D42" s="138"/>
      <c r="E42" s="139"/>
      <c r="F42" s="137"/>
      <c r="G42" s="140"/>
      <c r="H42" s="140"/>
    </row>
    <row r="43" spans="1:8" ht="15.6">
      <c r="A43" s="129">
        <v>6</v>
      </c>
      <c r="B43" s="130"/>
      <c r="C43" s="170" t="s">
        <v>82</v>
      </c>
      <c r="D43" s="170"/>
      <c r="E43" s="139"/>
      <c r="F43" s="137"/>
      <c r="G43" s="140"/>
      <c r="H43" s="140"/>
    </row>
    <row r="44" spans="1:8" ht="27.6">
      <c r="A44" s="134">
        <v>1</v>
      </c>
      <c r="B44" s="136"/>
      <c r="C44" s="137" t="s">
        <v>83</v>
      </c>
      <c r="D44" s="138" t="s">
        <v>84</v>
      </c>
      <c r="E44" s="139" t="s">
        <v>85</v>
      </c>
      <c r="F44" s="137" t="s">
        <v>24</v>
      </c>
      <c r="G44" s="137" t="s">
        <v>82</v>
      </c>
      <c r="H44" s="141" t="s">
        <v>86</v>
      </c>
    </row>
    <row r="45" spans="1:8" ht="15.6">
      <c r="A45" s="134">
        <v>2</v>
      </c>
      <c r="B45" s="149"/>
      <c r="C45" s="137" t="s">
        <v>87</v>
      </c>
      <c r="D45" s="138" t="s">
        <v>88</v>
      </c>
      <c r="E45" s="139" t="s">
        <v>89</v>
      </c>
      <c r="F45" s="137" t="s">
        <v>36</v>
      </c>
      <c r="G45" s="137" t="s">
        <v>82</v>
      </c>
      <c r="H45" s="141" t="s">
        <v>90</v>
      </c>
    </row>
    <row r="46" spans="1:8" ht="15.6">
      <c r="A46" s="134">
        <v>3</v>
      </c>
      <c r="B46" s="130"/>
      <c r="C46" s="137" t="s">
        <v>91</v>
      </c>
      <c r="D46" s="138" t="s">
        <v>92</v>
      </c>
      <c r="E46" s="139" t="s">
        <v>93</v>
      </c>
      <c r="F46" s="137" t="s">
        <v>24</v>
      </c>
      <c r="G46" s="140" t="s">
        <v>94</v>
      </c>
      <c r="H46" s="141" t="s">
        <v>90</v>
      </c>
    </row>
    <row r="47" spans="1:8" ht="15.6">
      <c r="A47" s="134">
        <v>4</v>
      </c>
      <c r="B47" s="130"/>
      <c r="C47" s="137" t="s">
        <v>95</v>
      </c>
      <c r="D47" s="150" t="s">
        <v>96</v>
      </c>
      <c r="E47" s="151" t="s">
        <v>97</v>
      </c>
      <c r="F47" s="151" t="s">
        <v>24</v>
      </c>
      <c r="G47" s="137" t="s">
        <v>82</v>
      </c>
      <c r="H47" s="141" t="s">
        <v>90</v>
      </c>
    </row>
    <row r="48" spans="1:8" ht="15.6">
      <c r="A48" s="129"/>
      <c r="B48" s="130"/>
      <c r="C48" s="143"/>
      <c r="D48" s="143"/>
      <c r="E48" s="139"/>
      <c r="F48" s="137"/>
      <c r="G48" s="140"/>
      <c r="H48" s="140"/>
    </row>
    <row r="49" spans="1:8" ht="15.6">
      <c r="A49" s="129">
        <v>7</v>
      </c>
      <c r="B49" s="130"/>
      <c r="C49" s="170" t="s">
        <v>98</v>
      </c>
      <c r="D49" s="170"/>
      <c r="E49" s="139"/>
      <c r="F49" s="137"/>
      <c r="G49" s="140"/>
      <c r="H49" s="140"/>
    </row>
    <row r="50" spans="1:8" ht="15.6">
      <c r="A50" s="134">
        <v>1</v>
      </c>
      <c r="B50" s="136"/>
      <c r="C50" s="137" t="s">
        <v>99</v>
      </c>
      <c r="D50" s="138" t="s">
        <v>100</v>
      </c>
      <c r="E50" s="139">
        <v>38677</v>
      </c>
      <c r="F50" s="137" t="s">
        <v>70</v>
      </c>
      <c r="G50" s="140" t="s">
        <v>98</v>
      </c>
      <c r="H50" s="140" t="s">
        <v>101</v>
      </c>
    </row>
    <row r="51" spans="1:8" ht="15.6">
      <c r="A51" s="134"/>
      <c r="B51" s="136"/>
      <c r="C51" s="137"/>
      <c r="D51" s="138"/>
      <c r="E51" s="139"/>
      <c r="F51" s="137"/>
      <c r="G51" s="140"/>
      <c r="H51" s="140"/>
    </row>
    <row r="52" spans="1:8" ht="15.6">
      <c r="A52" s="129">
        <v>8</v>
      </c>
      <c r="B52" s="130"/>
      <c r="C52" s="170" t="s">
        <v>102</v>
      </c>
      <c r="D52" s="170"/>
      <c r="E52" s="139"/>
      <c r="F52" s="137"/>
      <c r="G52" s="140"/>
      <c r="H52" s="140"/>
    </row>
    <row r="53" spans="1:8" ht="15.6">
      <c r="A53" s="134">
        <v>1</v>
      </c>
      <c r="B53" s="136"/>
      <c r="C53" s="137" t="s">
        <v>103</v>
      </c>
      <c r="D53" s="138" t="s">
        <v>104</v>
      </c>
      <c r="E53" s="139">
        <v>39020</v>
      </c>
      <c r="F53" s="137" t="s">
        <v>24</v>
      </c>
      <c r="G53" s="140" t="s">
        <v>102</v>
      </c>
      <c r="H53" s="140" t="s">
        <v>105</v>
      </c>
    </row>
    <row r="54" spans="1:8" ht="15.6">
      <c r="A54" s="152"/>
      <c r="B54" s="153"/>
      <c r="C54" s="137"/>
      <c r="D54" s="138"/>
      <c r="E54" s="139"/>
      <c r="F54" s="137"/>
      <c r="G54" s="140"/>
      <c r="H54" s="140"/>
    </row>
    <row r="55" spans="1:8" ht="15.6">
      <c r="A55" s="129">
        <v>9</v>
      </c>
      <c r="B55" s="130"/>
      <c r="C55" s="142" t="s">
        <v>106</v>
      </c>
      <c r="D55" s="138"/>
      <c r="E55" s="139"/>
      <c r="F55" s="137"/>
      <c r="G55" s="137"/>
      <c r="H55" s="140"/>
    </row>
    <row r="56" spans="1:8" ht="15.6">
      <c r="A56" s="134">
        <v>1</v>
      </c>
      <c r="B56" s="136"/>
      <c r="C56" s="137" t="s">
        <v>107</v>
      </c>
      <c r="D56" s="138" t="s">
        <v>108</v>
      </c>
      <c r="E56" s="139" t="s">
        <v>109</v>
      </c>
      <c r="F56" s="137" t="s">
        <v>24</v>
      </c>
      <c r="G56" s="140" t="s">
        <v>106</v>
      </c>
      <c r="H56" s="140" t="s">
        <v>110</v>
      </c>
    </row>
    <row r="57" spans="1:8" ht="15.6">
      <c r="A57" s="134">
        <v>2</v>
      </c>
      <c r="B57" s="136"/>
      <c r="C57" s="137" t="s">
        <v>111</v>
      </c>
      <c r="D57" s="138" t="s">
        <v>112</v>
      </c>
      <c r="E57" s="139" t="s">
        <v>113</v>
      </c>
      <c r="F57" s="137" t="s">
        <v>24</v>
      </c>
      <c r="G57" s="140" t="s">
        <v>106</v>
      </c>
      <c r="H57" s="140" t="s">
        <v>110</v>
      </c>
    </row>
    <row r="58" spans="1:8" ht="15.6">
      <c r="A58" s="134">
        <v>3</v>
      </c>
      <c r="B58" s="136"/>
      <c r="C58" s="144" t="s">
        <v>114</v>
      </c>
      <c r="D58" s="145" t="s">
        <v>115</v>
      </c>
      <c r="E58" s="146" t="s">
        <v>116</v>
      </c>
      <c r="F58" s="144" t="s">
        <v>36</v>
      </c>
      <c r="G58" s="147" t="s">
        <v>106</v>
      </c>
      <c r="H58" s="147" t="s">
        <v>117</v>
      </c>
    </row>
    <row r="59" spans="1:8" ht="15.6">
      <c r="A59" s="134">
        <v>4</v>
      </c>
      <c r="B59" s="149"/>
      <c r="C59" s="144" t="s">
        <v>118</v>
      </c>
      <c r="D59" s="145" t="s">
        <v>119</v>
      </c>
      <c r="E59" s="146">
        <v>36347</v>
      </c>
      <c r="F59" s="144" t="s">
        <v>24</v>
      </c>
      <c r="G59" s="147" t="s">
        <v>106</v>
      </c>
      <c r="H59" s="147" t="s">
        <v>110</v>
      </c>
    </row>
    <row r="60" spans="1:8" ht="15.6">
      <c r="A60" s="6">
        <v>5</v>
      </c>
      <c r="C60" s="137" t="s">
        <v>120</v>
      </c>
      <c r="D60" s="138" t="s">
        <v>121</v>
      </c>
      <c r="E60" s="139" t="s">
        <v>122</v>
      </c>
      <c r="F60" s="137" t="s">
        <v>36</v>
      </c>
      <c r="G60" s="140" t="s">
        <v>106</v>
      </c>
      <c r="H60" s="140" t="s">
        <v>117</v>
      </c>
    </row>
    <row r="61" spans="1:8" s="121" customFormat="1" ht="15.6">
      <c r="A61" s="154">
        <v>6</v>
      </c>
      <c r="B61" s="154"/>
      <c r="C61" s="137" t="s">
        <v>123</v>
      </c>
      <c r="D61" s="138" t="s">
        <v>124</v>
      </c>
      <c r="E61" s="139" t="s">
        <v>125</v>
      </c>
      <c r="F61" s="137" t="s">
        <v>24</v>
      </c>
      <c r="G61" s="140" t="s">
        <v>106</v>
      </c>
      <c r="H61" s="140" t="s">
        <v>110</v>
      </c>
    </row>
    <row r="62" spans="1:8" ht="15.6">
      <c r="A62" s="129"/>
      <c r="B62" s="130"/>
      <c r="C62" s="142"/>
      <c r="D62" s="138"/>
      <c r="E62" s="139"/>
      <c r="F62" s="137"/>
      <c r="G62" s="137"/>
      <c r="H62" s="140"/>
    </row>
    <row r="63" spans="1:8" ht="15.6">
      <c r="A63" s="129">
        <v>10</v>
      </c>
      <c r="B63" s="130"/>
      <c r="C63" s="142" t="s">
        <v>126</v>
      </c>
      <c r="D63" s="138"/>
      <c r="E63" s="139"/>
      <c r="F63" s="137"/>
      <c r="G63" s="137"/>
      <c r="H63" s="140"/>
    </row>
    <row r="64" spans="1:8" ht="15.6">
      <c r="A64" s="134">
        <v>1</v>
      </c>
      <c r="B64" s="136"/>
      <c r="C64" s="137" t="s">
        <v>127</v>
      </c>
      <c r="D64" s="138" t="s">
        <v>128</v>
      </c>
      <c r="E64" s="139" t="s">
        <v>129</v>
      </c>
      <c r="F64" s="137" t="s">
        <v>130</v>
      </c>
      <c r="G64" s="140" t="s">
        <v>126</v>
      </c>
      <c r="H64" s="140" t="s">
        <v>131</v>
      </c>
    </row>
    <row r="65" spans="1:8" ht="15.6">
      <c r="A65" s="134">
        <v>2</v>
      </c>
      <c r="C65" s="137" t="s">
        <v>132</v>
      </c>
      <c r="D65" s="138" t="s">
        <v>133</v>
      </c>
      <c r="E65" s="139" t="s">
        <v>134</v>
      </c>
      <c r="F65" s="137" t="s">
        <v>24</v>
      </c>
      <c r="G65" s="140" t="s">
        <v>126</v>
      </c>
      <c r="H65" s="140" t="s">
        <v>131</v>
      </c>
    </row>
    <row r="66" spans="1:8" ht="15.6">
      <c r="A66" s="134">
        <v>3</v>
      </c>
      <c r="C66" s="137" t="s">
        <v>135</v>
      </c>
      <c r="D66" s="138" t="s">
        <v>136</v>
      </c>
      <c r="E66" s="139" t="s">
        <v>137</v>
      </c>
      <c r="F66" s="137" t="s">
        <v>36</v>
      </c>
      <c r="G66" s="140" t="s">
        <v>126</v>
      </c>
      <c r="H66" s="141" t="s">
        <v>131</v>
      </c>
    </row>
    <row r="67" spans="1:8">
      <c r="C67" s="154"/>
      <c r="D67" s="155"/>
      <c r="E67" s="155"/>
      <c r="F67" s="155"/>
      <c r="G67" s="155"/>
      <c r="H67" s="155"/>
    </row>
    <row r="68" spans="1:8" ht="15.6">
      <c r="A68" s="129">
        <v>11</v>
      </c>
      <c r="B68" s="130"/>
      <c r="C68" s="142" t="s">
        <v>138</v>
      </c>
      <c r="D68" s="138"/>
      <c r="E68" s="139"/>
      <c r="F68" s="137"/>
      <c r="G68" s="137"/>
      <c r="H68" s="140"/>
    </row>
    <row r="69" spans="1:8" ht="15.6">
      <c r="A69" s="134">
        <v>1</v>
      </c>
      <c r="B69" s="136"/>
      <c r="C69" s="137" t="s">
        <v>139</v>
      </c>
      <c r="D69" s="138" t="s">
        <v>140</v>
      </c>
      <c r="E69" s="139" t="s">
        <v>141</v>
      </c>
      <c r="F69" s="137" t="s">
        <v>70</v>
      </c>
      <c r="G69" s="140" t="s">
        <v>142</v>
      </c>
      <c r="H69" s="141" t="s">
        <v>143</v>
      </c>
    </row>
    <row r="70" spans="1:8">
      <c r="C70" s="154"/>
      <c r="D70" s="155"/>
      <c r="E70" s="155"/>
      <c r="F70" s="155"/>
      <c r="G70" s="155"/>
      <c r="H70" s="155"/>
    </row>
    <row r="71" spans="1:8" ht="15.6">
      <c r="A71" s="129">
        <v>12</v>
      </c>
      <c r="B71" s="130"/>
      <c r="C71" s="142" t="s">
        <v>144</v>
      </c>
      <c r="D71" s="138"/>
      <c r="E71" s="139"/>
      <c r="F71" s="137"/>
      <c r="G71" s="137"/>
      <c r="H71" s="140"/>
    </row>
    <row r="72" spans="1:8" ht="15.6">
      <c r="A72" s="134">
        <v>1</v>
      </c>
      <c r="B72" s="136"/>
      <c r="C72" s="137" t="s">
        <v>145</v>
      </c>
      <c r="D72" s="150" t="s">
        <v>146</v>
      </c>
      <c r="E72" s="156">
        <v>37955</v>
      </c>
      <c r="F72" s="151" t="s">
        <v>24</v>
      </c>
      <c r="G72" s="137" t="s">
        <v>144</v>
      </c>
      <c r="H72" s="141" t="s">
        <v>147</v>
      </c>
    </row>
    <row r="73" spans="1:8">
      <c r="C73" s="154"/>
      <c r="D73" s="155"/>
      <c r="E73" s="155"/>
      <c r="F73" s="155"/>
      <c r="G73" s="155"/>
      <c r="H73" s="155"/>
    </row>
    <row r="74" spans="1:8" ht="15.6">
      <c r="A74" s="129">
        <v>13</v>
      </c>
      <c r="B74" s="130"/>
      <c r="C74" s="142" t="s">
        <v>148</v>
      </c>
      <c r="D74" s="138"/>
      <c r="E74" s="139"/>
      <c r="F74" s="137"/>
      <c r="G74" s="137"/>
      <c r="H74" s="140"/>
    </row>
    <row r="75" spans="1:8" ht="15.6">
      <c r="A75" s="134">
        <v>1</v>
      </c>
      <c r="B75" s="136"/>
      <c r="C75" s="137" t="s">
        <v>149</v>
      </c>
      <c r="D75" s="138" t="s">
        <v>150</v>
      </c>
      <c r="E75" s="139" t="s">
        <v>151</v>
      </c>
      <c r="F75" s="137" t="s">
        <v>36</v>
      </c>
      <c r="G75" s="140" t="s">
        <v>148</v>
      </c>
      <c r="H75" s="140" t="s">
        <v>152</v>
      </c>
    </row>
    <row r="76" spans="1:8" ht="15.6">
      <c r="A76" s="6">
        <v>2</v>
      </c>
      <c r="C76" s="137" t="s">
        <v>153</v>
      </c>
      <c r="D76" s="138" t="s">
        <v>154</v>
      </c>
      <c r="E76" s="139" t="s">
        <v>155</v>
      </c>
      <c r="F76" s="137" t="s">
        <v>36</v>
      </c>
      <c r="G76" s="140" t="s">
        <v>148</v>
      </c>
      <c r="H76" s="140" t="s">
        <v>152</v>
      </c>
    </row>
    <row r="77" spans="1:8">
      <c r="C77" s="154"/>
      <c r="D77" s="155"/>
      <c r="E77" s="155"/>
      <c r="F77" s="155"/>
      <c r="G77" s="155"/>
      <c r="H77" s="155"/>
    </row>
    <row r="78" spans="1:8">
      <c r="C78" s="154"/>
      <c r="D78" s="155"/>
      <c r="E78" s="155"/>
      <c r="F78" s="155"/>
      <c r="G78" s="155"/>
      <c r="H78" s="155"/>
    </row>
  </sheetData>
  <mergeCells count="24">
    <mergeCell ref="E13:E14"/>
    <mergeCell ref="F13:F14"/>
    <mergeCell ref="G13:G14"/>
    <mergeCell ref="H13:H14"/>
    <mergeCell ref="C52:D52"/>
    <mergeCell ref="A13:A14"/>
    <mergeCell ref="B13:B14"/>
    <mergeCell ref="C13:C14"/>
    <mergeCell ref="D13:D14"/>
    <mergeCell ref="C24:D24"/>
    <mergeCell ref="C33:D33"/>
    <mergeCell ref="C39:D39"/>
    <mergeCell ref="C43:D43"/>
    <mergeCell ref="C49:D49"/>
    <mergeCell ref="A7:H7"/>
    <mergeCell ref="A8:H8"/>
    <mergeCell ref="A9:H9"/>
    <mergeCell ref="A10:G10"/>
    <mergeCell ref="A11:D11"/>
    <mergeCell ref="A1:H1"/>
    <mergeCell ref="A2:H2"/>
    <mergeCell ref="A3:H3"/>
    <mergeCell ref="A5:H5"/>
    <mergeCell ref="A6:H6"/>
  </mergeCells>
  <pageMargins left="0.75138888888888899" right="0.75138888888888899" top="1" bottom="1" header="0.5" footer="0.5"/>
  <pageSetup paperSize="9" scale="55" fitToHeight="0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50"/>
  <sheetViews>
    <sheetView view="pageBreakPreview" zoomScale="50" zoomScaleNormal="50" zoomScaleSheetLayoutView="50" workbookViewId="0">
      <selection activeCell="K29" sqref="K29"/>
    </sheetView>
  </sheetViews>
  <sheetFormatPr defaultColWidth="9.109375" defaultRowHeight="13.8"/>
  <cols>
    <col min="1" max="1" width="7" style="5" customWidth="1"/>
    <col min="2" max="2" width="7.77734375" style="6" customWidth="1"/>
    <col min="3" max="3" width="15.33203125" style="6" customWidth="1"/>
    <col min="4" max="4" width="28.5546875" style="5" customWidth="1"/>
    <col min="5" max="5" width="11.77734375" style="5" customWidth="1"/>
    <col min="6" max="6" width="8.77734375" style="5" customWidth="1"/>
    <col min="7" max="7" width="27" style="5" customWidth="1"/>
    <col min="8" max="8" width="9.88671875" style="7" customWidth="1"/>
    <col min="9" max="11" width="9.88671875" style="5" customWidth="1"/>
    <col min="12" max="12" width="10.109375" style="7" customWidth="1"/>
    <col min="13" max="13" width="10.6640625" style="5" customWidth="1"/>
    <col min="14" max="14" width="14.5546875" style="5" customWidth="1"/>
    <col min="15" max="15" width="9.109375" style="5"/>
    <col min="16" max="16" width="9.109375" style="5" customWidth="1"/>
    <col min="17" max="18" width="9.109375" style="5"/>
    <col min="19" max="21" width="9.109375" style="7"/>
    <col min="22" max="16384" width="9.109375" style="5"/>
  </cols>
  <sheetData>
    <row r="1" spans="1:21" s="1" customFormat="1" ht="19.9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67"/>
    </row>
    <row r="2" spans="1:21" s="1" customFormat="1" ht="19.9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67"/>
    </row>
    <row r="3" spans="1:21" s="1" customFormat="1" ht="19.95" customHeight="1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67"/>
    </row>
    <row r="4" spans="1:21" ht="19.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21" ht="21.4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Q5" s="1"/>
    </row>
    <row r="6" spans="1:21" s="2" customFormat="1" ht="22.05" customHeight="1">
      <c r="A6" s="175" t="s">
        <v>156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S6" s="100"/>
      <c r="T6" s="100"/>
      <c r="U6" s="100"/>
    </row>
    <row r="7" spans="1:21" s="2" customFormat="1" ht="17.55" customHeight="1">
      <c r="A7" s="176" t="s">
        <v>157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S7" s="100"/>
      <c r="T7" s="100"/>
      <c r="U7" s="100"/>
    </row>
    <row r="8" spans="1:21" s="2" customFormat="1" ht="21.45" customHeight="1">
      <c r="A8" s="177" t="s">
        <v>158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S8" s="100"/>
      <c r="T8" s="100"/>
      <c r="U8" s="100"/>
    </row>
    <row r="9" spans="1:21" ht="19.95" customHeight="1">
      <c r="A9" s="160" t="s">
        <v>159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2"/>
    </row>
    <row r="10" spans="1:21" ht="19.95" customHeight="1">
      <c r="A10" s="178" t="s">
        <v>160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79"/>
    </row>
    <row r="11" spans="1:21" ht="19.95" customHeight="1">
      <c r="A11" s="178" t="s">
        <v>161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79"/>
    </row>
    <row r="12" spans="1:21" ht="7.5" customHeight="1">
      <c r="A12" s="180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2"/>
    </row>
    <row r="13" spans="1:21" ht="15.6">
      <c r="A13" s="183" t="s">
        <v>162</v>
      </c>
      <c r="B13" s="184"/>
      <c r="C13" s="184"/>
      <c r="D13" s="184"/>
      <c r="E13" s="8"/>
      <c r="F13" s="8"/>
      <c r="G13" s="9"/>
      <c r="H13" s="10"/>
      <c r="I13" s="8"/>
      <c r="J13" s="8"/>
      <c r="K13" s="8"/>
      <c r="L13" s="68"/>
      <c r="M13" s="69"/>
      <c r="N13" s="70" t="s">
        <v>9</v>
      </c>
    </row>
    <row r="14" spans="1:21" ht="15.6">
      <c r="A14" s="185" t="s">
        <v>10</v>
      </c>
      <c r="B14" s="186"/>
      <c r="C14" s="186"/>
      <c r="D14" s="186"/>
      <c r="E14" s="11"/>
      <c r="F14" s="11"/>
      <c r="G14" s="12"/>
      <c r="H14" s="13"/>
      <c r="I14" s="11"/>
      <c r="J14" s="11"/>
      <c r="K14" s="11"/>
      <c r="L14" s="71"/>
      <c r="M14" s="72"/>
      <c r="N14" s="73" t="s">
        <v>11</v>
      </c>
    </row>
    <row r="15" spans="1:21" ht="14.4">
      <c r="A15" s="187" t="s">
        <v>163</v>
      </c>
      <c r="B15" s="188"/>
      <c r="C15" s="188"/>
      <c r="D15" s="188"/>
      <c r="E15" s="188"/>
      <c r="F15" s="188"/>
      <c r="G15" s="189"/>
      <c r="H15" s="190" t="s">
        <v>164</v>
      </c>
      <c r="I15" s="188"/>
      <c r="J15" s="188"/>
      <c r="K15" s="188"/>
      <c r="L15" s="188"/>
      <c r="M15" s="188"/>
      <c r="N15" s="191"/>
    </row>
    <row r="16" spans="1:21" ht="14.4">
      <c r="A16" s="14" t="s">
        <v>165</v>
      </c>
      <c r="B16" s="15"/>
      <c r="C16" s="15"/>
      <c r="D16" s="16"/>
      <c r="E16" s="17"/>
      <c r="F16" s="16"/>
      <c r="G16" s="18"/>
      <c r="H16" s="192" t="s">
        <v>166</v>
      </c>
      <c r="I16" s="193"/>
      <c r="J16" s="193"/>
      <c r="K16" s="193"/>
      <c r="L16" s="193"/>
      <c r="M16" s="193"/>
      <c r="N16" s="194"/>
    </row>
    <row r="17" spans="1:21" ht="14.4">
      <c r="A17" s="14" t="s">
        <v>167</v>
      </c>
      <c r="B17" s="15"/>
      <c r="C17" s="15"/>
      <c r="D17" s="19"/>
      <c r="E17" s="17"/>
      <c r="F17" s="16"/>
      <c r="G17" s="20" t="s">
        <v>168</v>
      </c>
      <c r="H17" s="21" t="s">
        <v>169</v>
      </c>
      <c r="I17" s="74"/>
      <c r="J17" s="74"/>
      <c r="K17" s="74"/>
      <c r="L17" s="75"/>
      <c r="M17" s="74"/>
      <c r="N17" s="76"/>
    </row>
    <row r="18" spans="1:21" ht="14.4">
      <c r="A18" s="22" t="s">
        <v>170</v>
      </c>
      <c r="B18" s="15"/>
      <c r="C18" s="15"/>
      <c r="D18" s="19"/>
      <c r="E18" s="17"/>
      <c r="F18" s="16"/>
      <c r="G18" s="23" t="s">
        <v>171</v>
      </c>
      <c r="H18" s="21" t="s">
        <v>172</v>
      </c>
      <c r="I18" s="74"/>
      <c r="J18" s="74"/>
      <c r="K18" s="74"/>
      <c r="L18" s="75"/>
      <c r="M18" s="74"/>
      <c r="N18" s="76"/>
    </row>
    <row r="19" spans="1:21" ht="14.4">
      <c r="A19" s="24"/>
      <c r="B19" s="25"/>
      <c r="C19" s="25"/>
      <c r="D19" s="26"/>
      <c r="E19" s="26"/>
      <c r="F19" s="26"/>
      <c r="G19" s="27"/>
      <c r="H19" s="28"/>
      <c r="I19" s="77"/>
      <c r="J19" s="77"/>
      <c r="K19" s="77"/>
      <c r="L19" s="66"/>
      <c r="M19" s="78"/>
      <c r="N19" s="79"/>
    </row>
    <row r="20" spans="1:21" ht="7.5" customHeight="1">
      <c r="A20" s="106"/>
      <c r="B20" s="30"/>
      <c r="C20" s="30"/>
      <c r="D20" s="29"/>
      <c r="E20" s="29"/>
      <c r="F20" s="29"/>
      <c r="G20" s="29"/>
      <c r="H20" s="31"/>
      <c r="I20" s="29"/>
      <c r="J20" s="29"/>
      <c r="K20" s="29"/>
      <c r="L20" s="31"/>
      <c r="M20" s="29"/>
      <c r="N20" s="116"/>
    </row>
    <row r="21" spans="1:21" s="3" customFormat="1" ht="20.25" customHeight="1">
      <c r="A21" s="208" t="s">
        <v>173</v>
      </c>
      <c r="B21" s="210" t="s">
        <v>13</v>
      </c>
      <c r="C21" s="210" t="s">
        <v>14</v>
      </c>
      <c r="D21" s="210" t="s">
        <v>15</v>
      </c>
      <c r="E21" s="210" t="s">
        <v>16</v>
      </c>
      <c r="F21" s="210" t="s">
        <v>17</v>
      </c>
      <c r="G21" s="210" t="s">
        <v>18</v>
      </c>
      <c r="H21" s="217" t="s">
        <v>174</v>
      </c>
      <c r="I21" s="218"/>
      <c r="J21" s="195" t="s">
        <v>175</v>
      </c>
      <c r="K21" s="195"/>
      <c r="L21" s="211" t="s">
        <v>176</v>
      </c>
      <c r="M21" s="213" t="s">
        <v>177</v>
      </c>
      <c r="N21" s="215" t="s">
        <v>178</v>
      </c>
      <c r="P21" s="4"/>
      <c r="S21" s="101"/>
      <c r="T21" s="101"/>
      <c r="U21" s="101"/>
    </row>
    <row r="22" spans="1:21" s="3" customFormat="1" ht="17.25" customHeight="1">
      <c r="A22" s="209"/>
      <c r="B22" s="172"/>
      <c r="C22" s="172"/>
      <c r="D22" s="172"/>
      <c r="E22" s="172"/>
      <c r="F22" s="172"/>
      <c r="G22" s="172"/>
      <c r="H22" s="219"/>
      <c r="I22" s="220"/>
      <c r="J22" s="80" t="s">
        <v>179</v>
      </c>
      <c r="K22" s="80" t="s">
        <v>180</v>
      </c>
      <c r="L22" s="212"/>
      <c r="M22" s="214"/>
      <c r="N22" s="216"/>
      <c r="P22" s="4"/>
      <c r="S22" s="101"/>
      <c r="T22" s="101"/>
      <c r="U22" s="101"/>
    </row>
    <row r="23" spans="1:21" ht="16.8" customHeight="1">
      <c r="A23" s="107">
        <v>1</v>
      </c>
      <c r="B23" s="33"/>
      <c r="C23" s="34" t="s">
        <v>149</v>
      </c>
      <c r="D23" s="35" t="s">
        <v>150</v>
      </c>
      <c r="E23" s="36" t="s">
        <v>151</v>
      </c>
      <c r="F23" s="34" t="s">
        <v>36</v>
      </c>
      <c r="G23" s="37" t="s">
        <v>148</v>
      </c>
      <c r="H23" s="38">
        <v>34.42</v>
      </c>
      <c r="I23" s="117">
        <v>5</v>
      </c>
      <c r="J23" s="38">
        <v>63</v>
      </c>
      <c r="K23" s="38">
        <v>44.67</v>
      </c>
      <c r="L23" s="38">
        <f t="shared" ref="L23:L30" si="0">MAX(J23:K23)</f>
        <v>63</v>
      </c>
      <c r="M23" s="118"/>
      <c r="N23" s="83" t="s">
        <v>181</v>
      </c>
      <c r="P23" s="4"/>
      <c r="Q23" s="3"/>
      <c r="R23" s="3"/>
      <c r="S23" s="101"/>
      <c r="T23" s="101"/>
      <c r="U23" s="101"/>
    </row>
    <row r="24" spans="1:21" ht="16.8" customHeight="1">
      <c r="A24" s="107">
        <v>2</v>
      </c>
      <c r="B24" s="33"/>
      <c r="C24" s="34" t="s">
        <v>30</v>
      </c>
      <c r="D24" s="35" t="s">
        <v>31</v>
      </c>
      <c r="E24" s="36">
        <v>36981</v>
      </c>
      <c r="F24" s="34" t="s">
        <v>24</v>
      </c>
      <c r="G24" s="37" t="s">
        <v>20</v>
      </c>
      <c r="H24" s="38">
        <v>11.83</v>
      </c>
      <c r="I24" s="117">
        <v>8</v>
      </c>
      <c r="J24" s="38">
        <v>41.33</v>
      </c>
      <c r="K24" s="38">
        <v>56</v>
      </c>
      <c r="L24" s="38">
        <f t="shared" si="0"/>
        <v>56</v>
      </c>
      <c r="M24" s="118"/>
      <c r="N24" s="83" t="s">
        <v>181</v>
      </c>
      <c r="P24" s="4"/>
      <c r="Q24" s="3"/>
      <c r="R24" s="3"/>
      <c r="S24" s="101"/>
      <c r="T24" s="101"/>
      <c r="U24" s="101"/>
    </row>
    <row r="25" spans="1:21" ht="16.8" customHeight="1">
      <c r="A25" s="107">
        <v>3</v>
      </c>
      <c r="B25" s="33"/>
      <c r="C25" s="34" t="s">
        <v>120</v>
      </c>
      <c r="D25" s="35" t="s">
        <v>121</v>
      </c>
      <c r="E25" s="36" t="s">
        <v>122</v>
      </c>
      <c r="F25" s="34" t="s">
        <v>36</v>
      </c>
      <c r="G25" s="37" t="s">
        <v>106</v>
      </c>
      <c r="H25" s="38">
        <v>41.15</v>
      </c>
      <c r="I25" s="117">
        <v>1</v>
      </c>
      <c r="J25" s="38">
        <v>54.67</v>
      </c>
      <c r="K25" s="38" t="s">
        <v>182</v>
      </c>
      <c r="L25" s="38">
        <f t="shared" si="0"/>
        <v>54.67</v>
      </c>
      <c r="M25" s="118"/>
      <c r="N25" s="83" t="s">
        <v>181</v>
      </c>
      <c r="P25" s="4"/>
      <c r="Q25" s="3"/>
      <c r="R25" s="3"/>
      <c r="S25" s="101"/>
      <c r="T25" s="101"/>
      <c r="U25" s="101"/>
    </row>
    <row r="26" spans="1:21" ht="16.8" customHeight="1">
      <c r="A26" s="107">
        <v>4</v>
      </c>
      <c r="B26" s="33"/>
      <c r="C26" s="108" t="s">
        <v>118</v>
      </c>
      <c r="D26" s="109" t="s">
        <v>119</v>
      </c>
      <c r="E26" s="110">
        <v>36347</v>
      </c>
      <c r="F26" s="108" t="s">
        <v>24</v>
      </c>
      <c r="G26" s="111" t="s">
        <v>106</v>
      </c>
      <c r="H26" s="38">
        <v>38.67</v>
      </c>
      <c r="I26" s="117">
        <v>2</v>
      </c>
      <c r="J26" s="38">
        <v>31</v>
      </c>
      <c r="K26" s="38">
        <v>36</v>
      </c>
      <c r="L26" s="38">
        <f t="shared" si="0"/>
        <v>36</v>
      </c>
      <c r="M26" s="118"/>
      <c r="N26" s="83" t="s">
        <v>181</v>
      </c>
      <c r="P26" s="4"/>
      <c r="Q26" s="3"/>
      <c r="R26" s="3"/>
      <c r="S26" s="101"/>
      <c r="T26" s="101"/>
      <c r="U26" s="101"/>
    </row>
    <row r="27" spans="1:21" ht="16.8" customHeight="1">
      <c r="A27" s="107">
        <v>5</v>
      </c>
      <c r="B27" s="33"/>
      <c r="C27" s="34" t="s">
        <v>153</v>
      </c>
      <c r="D27" s="35" t="s">
        <v>154</v>
      </c>
      <c r="E27" s="36">
        <v>35351</v>
      </c>
      <c r="F27" s="34" t="s">
        <v>36</v>
      </c>
      <c r="G27" s="37" t="s">
        <v>148</v>
      </c>
      <c r="H27" s="38">
        <v>36.92</v>
      </c>
      <c r="I27" s="117">
        <v>4</v>
      </c>
      <c r="J27" s="38">
        <v>29</v>
      </c>
      <c r="K27" s="38">
        <v>31.5</v>
      </c>
      <c r="L27" s="38">
        <f t="shared" si="0"/>
        <v>31.5</v>
      </c>
      <c r="M27" s="118"/>
      <c r="N27" s="83" t="s">
        <v>181</v>
      </c>
      <c r="P27" s="4"/>
      <c r="Q27" s="3"/>
      <c r="R27" s="3"/>
      <c r="S27" s="101"/>
      <c r="T27" s="101"/>
      <c r="U27" s="101"/>
    </row>
    <row r="28" spans="1:21" ht="16.8" customHeight="1">
      <c r="A28" s="107">
        <v>6</v>
      </c>
      <c r="B28" s="33"/>
      <c r="C28" s="108" t="s">
        <v>55</v>
      </c>
      <c r="D28" s="109" t="s">
        <v>56</v>
      </c>
      <c r="E28" s="110">
        <v>32248</v>
      </c>
      <c r="F28" s="108" t="s">
        <v>24</v>
      </c>
      <c r="G28" s="111" t="s">
        <v>38</v>
      </c>
      <c r="H28" s="38">
        <v>38</v>
      </c>
      <c r="I28" s="117">
        <v>3</v>
      </c>
      <c r="J28" s="38">
        <v>27.33</v>
      </c>
      <c r="K28" s="38">
        <v>31.33</v>
      </c>
      <c r="L28" s="38">
        <f t="shared" si="0"/>
        <v>31.33</v>
      </c>
      <c r="M28" s="118"/>
      <c r="N28" s="83" t="s">
        <v>181</v>
      </c>
      <c r="P28" s="4"/>
      <c r="Q28" s="3"/>
      <c r="R28" s="3"/>
      <c r="S28" s="101"/>
      <c r="T28" s="101"/>
      <c r="U28" s="101"/>
    </row>
    <row r="29" spans="1:21" ht="16.8" customHeight="1">
      <c r="A29" s="107">
        <v>7</v>
      </c>
      <c r="B29" s="33"/>
      <c r="C29" s="34" t="s">
        <v>28</v>
      </c>
      <c r="D29" s="35" t="s">
        <v>29</v>
      </c>
      <c r="E29" s="36">
        <v>38237</v>
      </c>
      <c r="F29" s="34" t="s">
        <v>24</v>
      </c>
      <c r="G29" s="37" t="s">
        <v>20</v>
      </c>
      <c r="H29" s="38">
        <v>25.33</v>
      </c>
      <c r="I29" s="117">
        <v>6</v>
      </c>
      <c r="J29" s="38">
        <v>9.67</v>
      </c>
      <c r="K29" s="38">
        <v>30.5</v>
      </c>
      <c r="L29" s="38">
        <f t="shared" si="0"/>
        <v>30.5</v>
      </c>
      <c r="M29" s="118"/>
      <c r="N29" s="83" t="s">
        <v>181</v>
      </c>
      <c r="P29" s="4"/>
      <c r="Q29" s="3"/>
      <c r="R29" s="3"/>
      <c r="S29" s="101"/>
      <c r="T29" s="101"/>
      <c r="U29" s="101"/>
    </row>
    <row r="30" spans="1:21" ht="16.8" customHeight="1">
      <c r="A30" s="107">
        <v>8</v>
      </c>
      <c r="B30" s="33"/>
      <c r="C30" s="108" t="s">
        <v>114</v>
      </c>
      <c r="D30" s="109" t="s">
        <v>115</v>
      </c>
      <c r="E30" s="110" t="s">
        <v>116</v>
      </c>
      <c r="F30" s="108" t="s">
        <v>36</v>
      </c>
      <c r="G30" s="111" t="s">
        <v>106</v>
      </c>
      <c r="H30" s="38">
        <v>16.920000000000002</v>
      </c>
      <c r="I30" s="117">
        <v>7</v>
      </c>
      <c r="J30" s="38">
        <v>28.67</v>
      </c>
      <c r="K30" s="38">
        <v>18.329999999999998</v>
      </c>
      <c r="L30" s="38">
        <f t="shared" si="0"/>
        <v>28.67</v>
      </c>
      <c r="M30" s="118"/>
      <c r="N30" s="83" t="s">
        <v>181</v>
      </c>
      <c r="P30" s="4"/>
      <c r="Q30" s="3"/>
      <c r="R30" s="3"/>
      <c r="S30" s="101"/>
      <c r="T30" s="101"/>
      <c r="U30" s="101"/>
    </row>
    <row r="31" spans="1:21" ht="16.8" customHeight="1">
      <c r="A31" s="107">
        <v>9</v>
      </c>
      <c r="B31" s="33"/>
      <c r="C31" s="34" t="s">
        <v>95</v>
      </c>
      <c r="D31" s="112" t="s">
        <v>96</v>
      </c>
      <c r="E31" s="113" t="s">
        <v>97</v>
      </c>
      <c r="F31" s="113" t="s">
        <v>24</v>
      </c>
      <c r="G31" s="34" t="s">
        <v>82</v>
      </c>
      <c r="H31" s="38">
        <v>9.33</v>
      </c>
      <c r="I31" s="117">
        <v>9</v>
      </c>
      <c r="J31" s="38"/>
      <c r="K31" s="38"/>
      <c r="L31" s="38"/>
      <c r="M31" s="118"/>
      <c r="N31" s="83" t="s">
        <v>183</v>
      </c>
      <c r="P31" s="4"/>
      <c r="Q31" s="3"/>
      <c r="R31" s="3"/>
      <c r="S31" s="101"/>
      <c r="T31" s="101"/>
      <c r="U31" s="101"/>
    </row>
    <row r="32" spans="1:21" ht="16.8" customHeight="1">
      <c r="A32" s="107">
        <v>10</v>
      </c>
      <c r="B32" s="33"/>
      <c r="C32" s="34" t="s">
        <v>145</v>
      </c>
      <c r="D32" s="112" t="s">
        <v>146</v>
      </c>
      <c r="E32" s="114">
        <v>37955</v>
      </c>
      <c r="F32" s="113" t="s">
        <v>24</v>
      </c>
      <c r="G32" s="34" t="s">
        <v>144</v>
      </c>
      <c r="H32" s="38">
        <v>8.83</v>
      </c>
      <c r="I32" s="117">
        <v>10</v>
      </c>
      <c r="J32" s="38"/>
      <c r="K32" s="38"/>
      <c r="L32" s="38"/>
      <c r="M32" s="118"/>
      <c r="N32" s="83" t="s">
        <v>183</v>
      </c>
      <c r="P32" s="4"/>
      <c r="Q32" s="3"/>
      <c r="R32" s="3"/>
      <c r="S32" s="101"/>
      <c r="T32" s="101"/>
      <c r="U32" s="101"/>
    </row>
    <row r="33" spans="1:21" ht="16.8" customHeight="1">
      <c r="A33" s="107" t="s">
        <v>184</v>
      </c>
      <c r="B33" s="33"/>
      <c r="C33" s="34" t="s">
        <v>57</v>
      </c>
      <c r="D33" s="35" t="s">
        <v>58</v>
      </c>
      <c r="E33" s="36" t="s">
        <v>59</v>
      </c>
      <c r="F33" s="34" t="s">
        <v>36</v>
      </c>
      <c r="G33" s="37" t="s">
        <v>38</v>
      </c>
      <c r="H33" s="38"/>
      <c r="I33" s="117"/>
      <c r="J33" s="38"/>
      <c r="K33" s="38"/>
      <c r="L33" s="38"/>
      <c r="M33" s="119"/>
      <c r="N33" s="83"/>
      <c r="P33" s="4"/>
      <c r="Q33" s="3"/>
      <c r="R33" s="3"/>
      <c r="S33" s="101"/>
      <c r="T33" s="101"/>
      <c r="U33" s="101"/>
    </row>
    <row r="34" spans="1:21" ht="7.5" customHeight="1">
      <c r="A34" s="115"/>
      <c r="B34" s="40"/>
      <c r="C34" s="39"/>
      <c r="D34" s="41"/>
      <c r="E34" s="42"/>
      <c r="F34" s="43"/>
      <c r="G34" s="42"/>
      <c r="H34" s="44"/>
      <c r="I34" s="86"/>
      <c r="J34" s="86"/>
      <c r="K34" s="86"/>
      <c r="L34" s="44"/>
      <c r="M34" s="86"/>
      <c r="N34" s="120"/>
      <c r="P34" s="4"/>
      <c r="Q34" s="3"/>
      <c r="R34" s="3"/>
      <c r="S34" s="101"/>
      <c r="T34" s="101"/>
      <c r="U34" s="101"/>
    </row>
    <row r="35" spans="1:21" ht="14.4">
      <c r="A35" s="196" t="s">
        <v>185</v>
      </c>
      <c r="B35" s="197"/>
      <c r="C35" s="197"/>
      <c r="D35" s="197"/>
      <c r="E35" s="45"/>
      <c r="F35" s="45"/>
      <c r="G35" s="197" t="s">
        <v>186</v>
      </c>
      <c r="H35" s="197"/>
      <c r="I35" s="197"/>
      <c r="J35" s="197"/>
      <c r="K35" s="197"/>
      <c r="L35" s="197"/>
      <c r="M35" s="197"/>
      <c r="N35" s="198"/>
      <c r="P35" s="4"/>
      <c r="Q35" s="3"/>
      <c r="R35" s="3"/>
      <c r="S35" s="101"/>
      <c r="T35" s="101"/>
      <c r="U35" s="101"/>
    </row>
    <row r="36" spans="1:21" ht="14.4">
      <c r="A36" s="46" t="s">
        <v>187</v>
      </c>
      <c r="B36" s="47"/>
      <c r="C36" s="48"/>
      <c r="D36" s="49"/>
      <c r="E36" s="50"/>
      <c r="F36" s="50"/>
      <c r="G36" s="51" t="s">
        <v>188</v>
      </c>
      <c r="H36" s="52">
        <v>7</v>
      </c>
      <c r="I36" s="87"/>
      <c r="J36" s="88"/>
      <c r="K36" s="88"/>
      <c r="L36" s="89"/>
      <c r="M36" s="51" t="s">
        <v>189</v>
      </c>
      <c r="N36" s="90">
        <f>COUNTIF(F$21:F131,"ЗМС")</f>
        <v>0</v>
      </c>
      <c r="P36" s="4"/>
      <c r="Q36" s="3"/>
      <c r="R36" s="3"/>
      <c r="S36" s="101"/>
      <c r="T36" s="101"/>
      <c r="U36" s="101"/>
    </row>
    <row r="37" spans="1:21" ht="14.4">
      <c r="A37" s="46" t="s">
        <v>190</v>
      </c>
      <c r="B37" s="47"/>
      <c r="C37" s="53"/>
      <c r="D37" s="49"/>
      <c r="E37" s="54"/>
      <c r="F37" s="54"/>
      <c r="G37" s="51" t="s">
        <v>191</v>
      </c>
      <c r="H37" s="55">
        <v>11</v>
      </c>
      <c r="I37" s="91"/>
      <c r="J37" s="92"/>
      <c r="K37" s="92"/>
      <c r="L37" s="93"/>
      <c r="M37" s="51" t="s">
        <v>130</v>
      </c>
      <c r="N37" s="90">
        <f>COUNTIF(F$21:F131,"МСМК")</f>
        <v>0</v>
      </c>
      <c r="P37" s="4"/>
      <c r="Q37" s="3"/>
      <c r="R37" s="3"/>
      <c r="S37" s="101"/>
      <c r="T37" s="101"/>
      <c r="U37" s="101"/>
    </row>
    <row r="38" spans="1:21" ht="14.4">
      <c r="A38" s="46" t="s">
        <v>192</v>
      </c>
      <c r="B38" s="47"/>
      <c r="C38" s="47"/>
      <c r="D38" s="49"/>
      <c r="E38" s="54"/>
      <c r="F38" s="54"/>
      <c r="G38" s="51" t="s">
        <v>193</v>
      </c>
      <c r="H38" s="55">
        <v>10</v>
      </c>
      <c r="I38" s="91"/>
      <c r="J38" s="92"/>
      <c r="K38" s="92"/>
      <c r="L38" s="93"/>
      <c r="M38" s="51" t="s">
        <v>36</v>
      </c>
      <c r="N38" s="90">
        <f>COUNTIF(F$21:F51,"МС")</f>
        <v>5</v>
      </c>
      <c r="P38" s="4"/>
      <c r="Q38" s="3"/>
      <c r="R38" s="3"/>
      <c r="S38" s="101"/>
      <c r="T38" s="101"/>
      <c r="U38" s="101"/>
    </row>
    <row r="39" spans="1:21" ht="14.4">
      <c r="A39" s="46" t="s">
        <v>194</v>
      </c>
      <c r="B39" s="47"/>
      <c r="C39" s="47"/>
      <c r="D39" s="49"/>
      <c r="E39" s="54"/>
      <c r="F39" s="54"/>
      <c r="G39" s="51" t="s">
        <v>195</v>
      </c>
      <c r="H39" s="55">
        <v>10</v>
      </c>
      <c r="I39" s="91"/>
      <c r="J39" s="92"/>
      <c r="K39" s="92"/>
      <c r="L39" s="93"/>
      <c r="M39" s="51" t="s">
        <v>24</v>
      </c>
      <c r="N39" s="90">
        <f>COUNTIF(F$20:F51,"КМС")</f>
        <v>6</v>
      </c>
      <c r="P39" s="4"/>
      <c r="Q39" s="3"/>
      <c r="R39" s="3"/>
      <c r="S39" s="101"/>
      <c r="T39" s="101"/>
      <c r="U39" s="101"/>
    </row>
    <row r="40" spans="1:21" ht="14.4">
      <c r="A40" s="56"/>
      <c r="B40" s="47"/>
      <c r="C40" s="47"/>
      <c r="D40" s="49"/>
      <c r="G40" s="51" t="s">
        <v>196</v>
      </c>
      <c r="H40" s="55">
        <f>COUNTIF(A23:A33,"НФ")</f>
        <v>0</v>
      </c>
      <c r="I40" s="91"/>
      <c r="J40" s="92"/>
      <c r="K40" s="92"/>
      <c r="L40" s="93"/>
      <c r="M40" s="51" t="s">
        <v>197</v>
      </c>
      <c r="N40" s="90">
        <f>COUNTIF(F$23:F130,"1 СР")</f>
        <v>0</v>
      </c>
      <c r="P40" s="4"/>
      <c r="Q40" s="3"/>
      <c r="R40" s="3"/>
      <c r="S40" s="101"/>
      <c r="T40" s="101"/>
      <c r="U40" s="101"/>
    </row>
    <row r="41" spans="1:21" ht="14.4">
      <c r="A41" s="57"/>
      <c r="B41" s="58"/>
      <c r="C41" s="59"/>
      <c r="D41" s="49"/>
      <c r="G41" s="51" t="s">
        <v>198</v>
      </c>
      <c r="H41" s="55">
        <f>COUNTIF(A23:A33,"ДСКВ")</f>
        <v>0</v>
      </c>
      <c r="I41" s="91"/>
      <c r="J41" s="92"/>
      <c r="K41" s="92"/>
      <c r="L41" s="93"/>
      <c r="M41" s="51" t="s">
        <v>199</v>
      </c>
      <c r="N41" s="90">
        <f>COUNTIF(F$23:F130,"2 СР")</f>
        <v>0</v>
      </c>
    </row>
    <row r="42" spans="1:21" ht="14.4">
      <c r="A42" s="60"/>
      <c r="B42" s="47"/>
      <c r="C42" s="47"/>
      <c r="D42" s="49"/>
      <c r="E42" s="54"/>
      <c r="F42" s="54"/>
      <c r="G42" s="51" t="s">
        <v>200</v>
      </c>
      <c r="H42" s="55">
        <f>COUNTIF(A23:A33,"НС")</f>
        <v>1</v>
      </c>
      <c r="I42" s="94"/>
      <c r="J42" s="95"/>
      <c r="K42" s="95"/>
      <c r="L42" s="96"/>
      <c r="M42" s="51" t="s">
        <v>201</v>
      </c>
      <c r="N42" s="90">
        <f>COUNTIF(F$23:F130,"3 СР")</f>
        <v>0</v>
      </c>
    </row>
    <row r="43" spans="1:21" ht="5.25" customHeight="1">
      <c r="A43" s="60"/>
      <c r="B43" s="47"/>
      <c r="C43" s="47"/>
      <c r="D43" s="47"/>
      <c r="E43" s="47"/>
      <c r="F43" s="47"/>
      <c r="G43" s="58"/>
      <c r="H43" s="61"/>
      <c r="I43" s="61"/>
      <c r="J43" s="61"/>
      <c r="K43" s="61"/>
      <c r="L43" s="61"/>
      <c r="M43" s="97"/>
      <c r="N43" s="98"/>
    </row>
    <row r="44" spans="1:21" ht="15.6">
      <c r="A44" s="62"/>
      <c r="B44" s="63"/>
      <c r="C44" s="63"/>
      <c r="D44" s="199" t="s">
        <v>202</v>
      </c>
      <c r="E44" s="199"/>
      <c r="F44" s="199"/>
      <c r="G44" s="199" t="s">
        <v>203</v>
      </c>
      <c r="H44" s="199"/>
      <c r="I44" s="199"/>
      <c r="J44" s="64"/>
      <c r="K44" s="64"/>
      <c r="L44" s="200"/>
      <c r="M44" s="200"/>
      <c r="N44" s="201"/>
    </row>
    <row r="45" spans="1:21">
      <c r="A45" s="20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4"/>
    </row>
    <row r="46" spans="1:21">
      <c r="A46" s="65"/>
      <c r="D46" s="6"/>
      <c r="E46" s="6"/>
      <c r="F46" s="6"/>
      <c r="G46" s="6"/>
      <c r="H46" s="66"/>
      <c r="I46" s="6"/>
      <c r="J46" s="6"/>
      <c r="K46" s="6"/>
      <c r="L46" s="66"/>
      <c r="M46" s="6"/>
      <c r="N46" s="99"/>
    </row>
    <row r="47" spans="1:21">
      <c r="A47" s="65"/>
      <c r="D47" s="6"/>
      <c r="E47" s="6"/>
      <c r="F47" s="6"/>
      <c r="G47" s="6"/>
      <c r="H47" s="66"/>
      <c r="I47" s="6"/>
      <c r="J47" s="6"/>
      <c r="K47" s="6"/>
      <c r="L47" s="66"/>
      <c r="M47" s="6"/>
      <c r="N47" s="99"/>
    </row>
    <row r="48" spans="1:21">
      <c r="A48" s="65"/>
      <c r="D48" s="6"/>
      <c r="E48" s="6"/>
      <c r="F48" s="6"/>
      <c r="G48" s="6"/>
      <c r="H48" s="66"/>
      <c r="I48" s="6"/>
      <c r="J48" s="6"/>
      <c r="K48" s="6"/>
      <c r="L48" s="66"/>
      <c r="M48" s="6"/>
      <c r="N48" s="99"/>
    </row>
    <row r="49" spans="1:21">
      <c r="A49" s="65"/>
      <c r="D49" s="6"/>
      <c r="E49" s="6"/>
      <c r="F49" s="6"/>
      <c r="G49" s="6"/>
      <c r="H49" s="66"/>
      <c r="I49" s="6"/>
      <c r="J49" s="6"/>
      <c r="K49" s="6"/>
      <c r="L49" s="66"/>
      <c r="M49" s="6"/>
      <c r="N49" s="99"/>
    </row>
    <row r="50" spans="1:21" s="4" customFormat="1" ht="13.8" customHeight="1">
      <c r="A50" s="102"/>
      <c r="B50" s="103"/>
      <c r="C50" s="103"/>
      <c r="D50" s="205" t="str">
        <f>G17</f>
        <v>АНДРИЯНОВ А.С. (ВК, г. МОСКВА)</v>
      </c>
      <c r="E50" s="205"/>
      <c r="F50" s="205"/>
      <c r="G50" s="205" t="str">
        <f>G18</f>
        <v>МАЛАХОВ Р.А. ( 1К, г. ИЖЕВСК)</v>
      </c>
      <c r="H50" s="205"/>
      <c r="I50" s="205"/>
      <c r="J50" s="104"/>
      <c r="K50" s="104"/>
      <c r="L50" s="206"/>
      <c r="M50" s="206"/>
      <c r="N50" s="207"/>
      <c r="S50" s="105"/>
      <c r="T50" s="105"/>
      <c r="U50" s="105"/>
    </row>
  </sheetData>
  <sortState xmlns:xlrd2="http://schemas.microsoft.com/office/spreadsheetml/2017/richdata2" ref="A23:N33">
    <sortCondition descending="1" ref="L23:L33"/>
  </sortState>
  <mergeCells count="39">
    <mergeCell ref="N21:N22"/>
    <mergeCell ref="H21:I22"/>
    <mergeCell ref="A45:E45"/>
    <mergeCell ref="F45:N45"/>
    <mergeCell ref="D50:F50"/>
    <mergeCell ref="G50:I50"/>
    <mergeCell ref="L50:N50"/>
    <mergeCell ref="H16:N16"/>
    <mergeCell ref="J21:K21"/>
    <mergeCell ref="A35:D35"/>
    <mergeCell ref="G35:N35"/>
    <mergeCell ref="D44:F44"/>
    <mergeCell ref="G44:I44"/>
    <mergeCell ref="L44:N44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6" orientation="portrait" r:id="rId1"/>
  <headerFooter alignWithMargins="0">
    <oddHeader>&amp;L&amp;"Calibri"&amp;UРЕЗУЛЬТАТЫ НА САЙТЕ WWW.FVSR
&amp;R&amp;"Calibri"&amp;UФЕДЕРАЦИЯ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U65"/>
  <sheetViews>
    <sheetView view="pageBreakPreview" zoomScale="50" zoomScaleNormal="75" zoomScaleSheetLayoutView="50" workbookViewId="0">
      <selection activeCell="L33" sqref="L33"/>
    </sheetView>
  </sheetViews>
  <sheetFormatPr defaultColWidth="9.109375" defaultRowHeight="13.8"/>
  <cols>
    <col min="1" max="1" width="7" style="5" customWidth="1"/>
    <col min="2" max="2" width="7.77734375" style="6" customWidth="1"/>
    <col min="3" max="3" width="14.33203125" style="6" customWidth="1"/>
    <col min="4" max="4" width="24.33203125" style="5" customWidth="1"/>
    <col min="5" max="5" width="11.77734375" style="5" customWidth="1"/>
    <col min="6" max="6" width="8.77734375" style="5" customWidth="1"/>
    <col min="7" max="7" width="27" style="5" customWidth="1"/>
    <col min="8" max="8" width="9.88671875" style="7" customWidth="1"/>
    <col min="9" max="11" width="9.88671875" style="5" customWidth="1"/>
    <col min="12" max="12" width="10.109375" style="7" customWidth="1"/>
    <col min="13" max="13" width="12.109375" style="5" customWidth="1"/>
    <col min="14" max="14" width="14.21875" style="5" customWidth="1"/>
    <col min="15" max="15" width="9.109375" style="5"/>
    <col min="16" max="16" width="9.109375" style="5" customWidth="1"/>
    <col min="17" max="18" width="9.109375" style="5"/>
    <col min="19" max="21" width="9.109375" style="7"/>
    <col min="22" max="16384" width="9.109375" style="5"/>
  </cols>
  <sheetData>
    <row r="1" spans="1:21" s="1" customFormat="1" ht="19.95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67"/>
    </row>
    <row r="2" spans="1:21" s="1" customFormat="1" ht="19.9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67"/>
    </row>
    <row r="3" spans="1:21" s="1" customFormat="1" ht="19.95" customHeight="1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67"/>
    </row>
    <row r="4" spans="1:21" ht="18.45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21" ht="16.9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Q5" s="1"/>
    </row>
    <row r="6" spans="1:21" s="2" customFormat="1" ht="20.55" customHeight="1">
      <c r="A6" s="175" t="s">
        <v>156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S6" s="100"/>
      <c r="T6" s="100"/>
      <c r="U6" s="100"/>
    </row>
    <row r="7" spans="1:21" s="2" customFormat="1" ht="16.05" customHeight="1">
      <c r="A7" s="176" t="s">
        <v>157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S7" s="100"/>
      <c r="T7" s="100"/>
      <c r="U7" s="100"/>
    </row>
    <row r="8" spans="1:21" s="2" customFormat="1" ht="22.95" customHeight="1">
      <c r="A8" s="177" t="s">
        <v>158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S8" s="100"/>
      <c r="T8" s="100"/>
      <c r="U8" s="100"/>
    </row>
    <row r="9" spans="1:21" ht="19.95" customHeight="1">
      <c r="A9" s="160" t="s">
        <v>159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2"/>
    </row>
    <row r="10" spans="1:21" ht="19.95" customHeight="1">
      <c r="A10" s="178" t="s">
        <v>160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79"/>
    </row>
    <row r="11" spans="1:21" ht="19.95" customHeight="1">
      <c r="A11" s="178" t="s">
        <v>204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79"/>
    </row>
    <row r="12" spans="1:21" ht="7.5" customHeight="1">
      <c r="A12" s="180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2"/>
    </row>
    <row r="13" spans="1:21" ht="15.6">
      <c r="A13" s="183" t="s">
        <v>162</v>
      </c>
      <c r="B13" s="184"/>
      <c r="C13" s="184"/>
      <c r="D13" s="184"/>
      <c r="E13" s="8"/>
      <c r="F13" s="8"/>
      <c r="G13" s="9"/>
      <c r="H13" s="10"/>
      <c r="I13" s="8"/>
      <c r="J13" s="8"/>
      <c r="K13" s="8"/>
      <c r="L13" s="68"/>
      <c r="M13" s="69"/>
      <c r="N13" s="70" t="s">
        <v>9</v>
      </c>
    </row>
    <row r="14" spans="1:21" ht="15.6">
      <c r="A14" s="185" t="s">
        <v>10</v>
      </c>
      <c r="B14" s="186"/>
      <c r="C14" s="186"/>
      <c r="D14" s="186"/>
      <c r="E14" s="11"/>
      <c r="F14" s="11"/>
      <c r="G14" s="12"/>
      <c r="H14" s="13"/>
      <c r="I14" s="11"/>
      <c r="J14" s="11"/>
      <c r="K14" s="11"/>
      <c r="L14" s="71"/>
      <c r="M14" s="72"/>
      <c r="N14" s="73" t="s">
        <v>11</v>
      </c>
    </row>
    <row r="15" spans="1:21" ht="14.4">
      <c r="A15" s="187" t="s">
        <v>163</v>
      </c>
      <c r="B15" s="188"/>
      <c r="C15" s="188"/>
      <c r="D15" s="188"/>
      <c r="E15" s="188"/>
      <c r="F15" s="188"/>
      <c r="G15" s="189"/>
      <c r="H15" s="190" t="s">
        <v>164</v>
      </c>
      <c r="I15" s="188"/>
      <c r="J15" s="188"/>
      <c r="K15" s="188"/>
      <c r="L15" s="188"/>
      <c r="M15" s="188"/>
      <c r="N15" s="191"/>
    </row>
    <row r="16" spans="1:21" ht="14.4">
      <c r="A16" s="14" t="s">
        <v>165</v>
      </c>
      <c r="B16" s="15"/>
      <c r="C16" s="15"/>
      <c r="D16" s="16"/>
      <c r="E16" s="17"/>
      <c r="F16" s="16"/>
      <c r="G16" s="18"/>
      <c r="H16" s="192" t="s">
        <v>166</v>
      </c>
      <c r="I16" s="193"/>
      <c r="J16" s="193"/>
      <c r="K16" s="193"/>
      <c r="L16" s="193"/>
      <c r="M16" s="193"/>
      <c r="N16" s="194"/>
    </row>
    <row r="17" spans="1:21" ht="14.4">
      <c r="A17" s="14" t="s">
        <v>167</v>
      </c>
      <c r="B17" s="15"/>
      <c r="C17" s="15"/>
      <c r="D17" s="19"/>
      <c r="E17" s="17"/>
      <c r="F17" s="16"/>
      <c r="G17" s="20" t="s">
        <v>168</v>
      </c>
      <c r="H17" s="21" t="s">
        <v>169</v>
      </c>
      <c r="I17" s="74"/>
      <c r="J17" s="74"/>
      <c r="K17" s="74"/>
      <c r="L17" s="75"/>
      <c r="M17" s="74"/>
      <c r="N17" s="76"/>
    </row>
    <row r="18" spans="1:21" ht="14.4">
      <c r="A18" s="22" t="s">
        <v>170</v>
      </c>
      <c r="B18" s="15"/>
      <c r="C18" s="15"/>
      <c r="D18" s="19"/>
      <c r="E18" s="17"/>
      <c r="F18" s="16"/>
      <c r="G18" s="23" t="s">
        <v>171</v>
      </c>
      <c r="H18" s="21" t="s">
        <v>172</v>
      </c>
      <c r="I18" s="74"/>
      <c r="J18" s="74"/>
      <c r="K18" s="74"/>
      <c r="L18" s="75"/>
      <c r="M18" s="74"/>
      <c r="N18" s="76"/>
    </row>
    <row r="19" spans="1:21" ht="14.4">
      <c r="A19" s="24"/>
      <c r="B19" s="25"/>
      <c r="C19" s="25"/>
      <c r="D19" s="26"/>
      <c r="E19" s="26"/>
      <c r="F19" s="26"/>
      <c r="G19" s="27"/>
      <c r="H19" s="28"/>
      <c r="I19" s="77"/>
      <c r="J19" s="77"/>
      <c r="K19" s="77"/>
      <c r="L19" s="66"/>
      <c r="M19" s="78"/>
      <c r="N19" s="79"/>
    </row>
    <row r="20" spans="1:21" ht="7.5" customHeight="1">
      <c r="A20" s="29"/>
      <c r="B20" s="30"/>
      <c r="C20" s="30"/>
      <c r="D20" s="29"/>
      <c r="E20" s="29"/>
      <c r="F20" s="29"/>
      <c r="G20" s="29"/>
      <c r="H20" s="31"/>
      <c r="I20" s="29"/>
      <c r="J20" s="29"/>
      <c r="K20" s="29"/>
      <c r="L20" s="31"/>
      <c r="M20" s="29"/>
      <c r="N20" s="29"/>
    </row>
    <row r="21" spans="1:21" s="3" customFormat="1" ht="20.25" customHeight="1">
      <c r="A21" s="208" t="s">
        <v>173</v>
      </c>
      <c r="B21" s="210" t="s">
        <v>13</v>
      </c>
      <c r="C21" s="210" t="s">
        <v>14</v>
      </c>
      <c r="D21" s="210" t="s">
        <v>15</v>
      </c>
      <c r="E21" s="210" t="s">
        <v>16</v>
      </c>
      <c r="F21" s="210" t="s">
        <v>17</v>
      </c>
      <c r="G21" s="210" t="s">
        <v>18</v>
      </c>
      <c r="H21" s="217" t="s">
        <v>174</v>
      </c>
      <c r="I21" s="218"/>
      <c r="J21" s="195" t="s">
        <v>175</v>
      </c>
      <c r="K21" s="195"/>
      <c r="L21" s="211" t="s">
        <v>176</v>
      </c>
      <c r="M21" s="213" t="s">
        <v>177</v>
      </c>
      <c r="N21" s="215" t="s">
        <v>178</v>
      </c>
      <c r="P21" s="4"/>
      <c r="S21" s="101"/>
      <c r="T21" s="101"/>
      <c r="U21" s="101"/>
    </row>
    <row r="22" spans="1:21" s="3" customFormat="1" ht="17.25" customHeight="1">
      <c r="A22" s="209"/>
      <c r="B22" s="172"/>
      <c r="C22" s="172"/>
      <c r="D22" s="172"/>
      <c r="E22" s="172"/>
      <c r="F22" s="172"/>
      <c r="G22" s="172"/>
      <c r="H22" s="219"/>
      <c r="I22" s="220"/>
      <c r="J22" s="80" t="s">
        <v>179</v>
      </c>
      <c r="K22" s="80" t="s">
        <v>180</v>
      </c>
      <c r="L22" s="212"/>
      <c r="M22" s="214"/>
      <c r="N22" s="216"/>
      <c r="P22" s="4"/>
      <c r="S22" s="101"/>
      <c r="T22" s="101"/>
      <c r="U22" s="101"/>
    </row>
    <row r="23" spans="1:21" ht="16.8" customHeight="1">
      <c r="A23" s="32">
        <v>1</v>
      </c>
      <c r="B23" s="33"/>
      <c r="C23" s="34" t="s">
        <v>127</v>
      </c>
      <c r="D23" s="35" t="s">
        <v>128</v>
      </c>
      <c r="E23" s="36" t="s">
        <v>129</v>
      </c>
      <c r="F23" s="34" t="s">
        <v>130</v>
      </c>
      <c r="G23" s="37" t="s">
        <v>126</v>
      </c>
      <c r="H23" s="38">
        <v>89.83</v>
      </c>
      <c r="I23" s="81">
        <v>2</v>
      </c>
      <c r="J23" s="38">
        <v>96.5</v>
      </c>
      <c r="K23" s="38">
        <v>30.33</v>
      </c>
      <c r="L23" s="38">
        <f t="shared" ref="L23:L34" si="0">MAX(J23:K23)</f>
        <v>96.5</v>
      </c>
      <c r="M23" s="82"/>
      <c r="N23" s="83" t="s">
        <v>181</v>
      </c>
      <c r="P23" s="4"/>
      <c r="Q23" s="3"/>
      <c r="R23" s="3"/>
      <c r="S23" s="101"/>
      <c r="T23" s="101"/>
      <c r="U23" s="101"/>
    </row>
    <row r="24" spans="1:21" ht="16.8" customHeight="1">
      <c r="A24" s="32">
        <v>2</v>
      </c>
      <c r="B24" s="33"/>
      <c r="C24" s="34" t="s">
        <v>39</v>
      </c>
      <c r="D24" s="35" t="s">
        <v>40</v>
      </c>
      <c r="E24" s="36">
        <v>36281</v>
      </c>
      <c r="F24" s="34" t="s">
        <v>36</v>
      </c>
      <c r="G24" s="37" t="s">
        <v>38</v>
      </c>
      <c r="H24" s="38">
        <v>90.75</v>
      </c>
      <c r="I24" s="81">
        <v>1</v>
      </c>
      <c r="J24" s="38">
        <v>94.67</v>
      </c>
      <c r="K24" s="38">
        <v>70</v>
      </c>
      <c r="L24" s="38">
        <f t="shared" si="0"/>
        <v>94.67</v>
      </c>
      <c r="M24" s="82"/>
      <c r="N24" s="83" t="s">
        <v>181</v>
      </c>
      <c r="P24" s="4"/>
      <c r="Q24" s="3"/>
      <c r="R24" s="3"/>
      <c r="S24" s="101"/>
      <c r="T24" s="101"/>
      <c r="U24" s="101"/>
    </row>
    <row r="25" spans="1:21" ht="16.8" customHeight="1">
      <c r="A25" s="32">
        <v>3</v>
      </c>
      <c r="B25" s="33"/>
      <c r="C25" s="34" t="s">
        <v>79</v>
      </c>
      <c r="D25" s="35" t="s">
        <v>80</v>
      </c>
      <c r="E25" s="36" t="s">
        <v>81</v>
      </c>
      <c r="F25" s="34" t="s">
        <v>36</v>
      </c>
      <c r="G25" s="37" t="s">
        <v>74</v>
      </c>
      <c r="H25" s="38">
        <v>84.5</v>
      </c>
      <c r="I25" s="81">
        <v>3</v>
      </c>
      <c r="J25" s="38">
        <v>92.5</v>
      </c>
      <c r="K25" s="38">
        <v>93.17</v>
      </c>
      <c r="L25" s="38">
        <f t="shared" si="0"/>
        <v>93.17</v>
      </c>
      <c r="M25" s="82"/>
      <c r="N25" s="83" t="s">
        <v>181</v>
      </c>
      <c r="P25" s="4"/>
      <c r="Q25" s="3"/>
      <c r="R25" s="3"/>
      <c r="S25" s="101"/>
      <c r="T25" s="101"/>
      <c r="U25" s="101"/>
    </row>
    <row r="26" spans="1:21" ht="16.8" customHeight="1">
      <c r="A26" s="32">
        <v>4</v>
      </c>
      <c r="B26" s="33"/>
      <c r="C26" s="34" t="s">
        <v>33</v>
      </c>
      <c r="D26" s="35" t="s">
        <v>34</v>
      </c>
      <c r="E26" s="36" t="s">
        <v>35</v>
      </c>
      <c r="F26" s="34" t="s">
        <v>36</v>
      </c>
      <c r="G26" s="34" t="s">
        <v>32</v>
      </c>
      <c r="H26" s="38">
        <v>82.92</v>
      </c>
      <c r="I26" s="81">
        <v>4</v>
      </c>
      <c r="J26" s="38">
        <v>60.5</v>
      </c>
      <c r="K26" s="38">
        <v>92.7</v>
      </c>
      <c r="L26" s="38">
        <f t="shared" si="0"/>
        <v>92.7</v>
      </c>
      <c r="M26" s="82"/>
      <c r="N26" s="83" t="s">
        <v>181</v>
      </c>
      <c r="P26" s="4"/>
      <c r="Q26" s="3"/>
      <c r="R26" s="3"/>
      <c r="S26" s="101"/>
      <c r="T26" s="101"/>
      <c r="U26" s="101"/>
    </row>
    <row r="27" spans="1:21" ht="16.8" customHeight="1">
      <c r="A27" s="32">
        <v>5</v>
      </c>
      <c r="B27" s="33"/>
      <c r="C27" s="34" t="s">
        <v>61</v>
      </c>
      <c r="D27" s="35" t="s">
        <v>62</v>
      </c>
      <c r="E27" s="36">
        <v>38529</v>
      </c>
      <c r="F27" s="34" t="s">
        <v>24</v>
      </c>
      <c r="G27" s="37" t="s">
        <v>60</v>
      </c>
      <c r="H27" s="38">
        <v>69.17</v>
      </c>
      <c r="I27" s="81">
        <v>6</v>
      </c>
      <c r="J27" s="38">
        <v>87</v>
      </c>
      <c r="K27" s="38">
        <v>21.67</v>
      </c>
      <c r="L27" s="38">
        <f t="shared" si="0"/>
        <v>87</v>
      </c>
      <c r="M27" s="82"/>
      <c r="N27" s="83" t="s">
        <v>181</v>
      </c>
      <c r="P27" s="4"/>
      <c r="Q27" s="3"/>
      <c r="R27" s="3"/>
      <c r="S27" s="101"/>
      <c r="T27" s="101"/>
      <c r="U27" s="101"/>
    </row>
    <row r="28" spans="1:21" ht="16.8" customHeight="1">
      <c r="A28" s="32">
        <v>6</v>
      </c>
      <c r="B28" s="33"/>
      <c r="C28" s="34" t="s">
        <v>75</v>
      </c>
      <c r="D28" s="35" t="s">
        <v>76</v>
      </c>
      <c r="E28" s="36" t="s">
        <v>77</v>
      </c>
      <c r="F28" s="34" t="s">
        <v>36</v>
      </c>
      <c r="G28" s="37" t="s">
        <v>74</v>
      </c>
      <c r="H28" s="38">
        <v>80</v>
      </c>
      <c r="I28" s="81">
        <v>5</v>
      </c>
      <c r="J28" s="38">
        <v>85.33</v>
      </c>
      <c r="K28" s="38">
        <v>24.67</v>
      </c>
      <c r="L28" s="38">
        <f t="shared" si="0"/>
        <v>85.33</v>
      </c>
      <c r="M28" s="82"/>
      <c r="N28" s="83" t="s">
        <v>181</v>
      </c>
      <c r="P28" s="4"/>
      <c r="Q28" s="3"/>
      <c r="R28" s="3"/>
      <c r="S28" s="101"/>
      <c r="T28" s="101"/>
      <c r="U28" s="101"/>
    </row>
    <row r="29" spans="1:21" ht="16.8" customHeight="1">
      <c r="A29" s="32">
        <v>7</v>
      </c>
      <c r="B29" s="33"/>
      <c r="C29" s="34" t="s">
        <v>83</v>
      </c>
      <c r="D29" s="35" t="s">
        <v>84</v>
      </c>
      <c r="E29" s="36" t="s">
        <v>85</v>
      </c>
      <c r="F29" s="34" t="s">
        <v>24</v>
      </c>
      <c r="G29" s="34" t="s">
        <v>82</v>
      </c>
      <c r="H29" s="38">
        <v>54.83</v>
      </c>
      <c r="I29" s="81">
        <v>10</v>
      </c>
      <c r="J29" s="38">
        <v>83.67</v>
      </c>
      <c r="K29" s="38">
        <v>37.67</v>
      </c>
      <c r="L29" s="38">
        <f t="shared" si="0"/>
        <v>83.67</v>
      </c>
      <c r="M29" s="82"/>
      <c r="N29" s="83" t="s">
        <v>181</v>
      </c>
      <c r="P29" s="4"/>
      <c r="Q29" s="3"/>
      <c r="R29" s="3"/>
      <c r="S29" s="101"/>
      <c r="T29" s="101"/>
      <c r="U29" s="101"/>
    </row>
    <row r="30" spans="1:21" ht="16.8" customHeight="1">
      <c r="A30" s="32">
        <v>8</v>
      </c>
      <c r="B30" s="33"/>
      <c r="C30" s="34" t="s">
        <v>135</v>
      </c>
      <c r="D30" s="35" t="s">
        <v>136</v>
      </c>
      <c r="E30" s="36" t="s">
        <v>137</v>
      </c>
      <c r="F30" s="34" t="s">
        <v>36</v>
      </c>
      <c r="G30" s="37" t="s">
        <v>126</v>
      </c>
      <c r="H30" s="38">
        <v>51.42</v>
      </c>
      <c r="I30" s="81">
        <v>11</v>
      </c>
      <c r="J30" s="38">
        <v>73.67</v>
      </c>
      <c r="K30" s="38">
        <v>71.67</v>
      </c>
      <c r="L30" s="38">
        <f t="shared" si="0"/>
        <v>73.67</v>
      </c>
      <c r="M30" s="82"/>
      <c r="N30" s="83" t="s">
        <v>181</v>
      </c>
      <c r="P30" s="4"/>
      <c r="Q30" s="3"/>
      <c r="R30" s="3"/>
      <c r="S30" s="101"/>
      <c r="T30" s="101"/>
      <c r="U30" s="101"/>
    </row>
    <row r="31" spans="1:21" ht="16.8" customHeight="1">
      <c r="A31" s="32">
        <v>9</v>
      </c>
      <c r="B31" s="33"/>
      <c r="C31" s="34" t="s">
        <v>132</v>
      </c>
      <c r="D31" s="35" t="s">
        <v>133</v>
      </c>
      <c r="E31" s="36" t="s">
        <v>134</v>
      </c>
      <c r="F31" s="34" t="s">
        <v>24</v>
      </c>
      <c r="G31" s="37" t="s">
        <v>126</v>
      </c>
      <c r="H31" s="38">
        <v>58</v>
      </c>
      <c r="I31" s="81">
        <v>9</v>
      </c>
      <c r="J31" s="38">
        <v>68.17</v>
      </c>
      <c r="K31" s="38">
        <v>70.33</v>
      </c>
      <c r="L31" s="38">
        <f t="shared" si="0"/>
        <v>70.33</v>
      </c>
      <c r="M31" s="82"/>
      <c r="N31" s="83" t="s">
        <v>181</v>
      </c>
      <c r="P31" s="4"/>
      <c r="Q31" s="3"/>
      <c r="R31" s="3"/>
      <c r="S31" s="101"/>
      <c r="T31" s="101"/>
      <c r="U31" s="101"/>
    </row>
    <row r="32" spans="1:21" ht="16.8" customHeight="1">
      <c r="A32" s="32">
        <v>10</v>
      </c>
      <c r="B32" s="33"/>
      <c r="C32" s="34" t="s">
        <v>45</v>
      </c>
      <c r="D32" s="35" t="s">
        <v>46</v>
      </c>
      <c r="E32" s="36" t="s">
        <v>47</v>
      </c>
      <c r="F32" s="34" t="s">
        <v>24</v>
      </c>
      <c r="G32" s="37" t="s">
        <v>38</v>
      </c>
      <c r="H32" s="38">
        <v>51.33</v>
      </c>
      <c r="I32" s="81">
        <v>12</v>
      </c>
      <c r="J32" s="38">
        <v>64.33</v>
      </c>
      <c r="K32" s="38">
        <v>50</v>
      </c>
      <c r="L32" s="38">
        <f t="shared" si="0"/>
        <v>64.33</v>
      </c>
      <c r="M32" s="82"/>
      <c r="N32" s="83" t="s">
        <v>181</v>
      </c>
      <c r="P32" s="4"/>
      <c r="Q32" s="3"/>
      <c r="R32" s="3"/>
      <c r="S32" s="101"/>
      <c r="T32" s="101"/>
      <c r="U32" s="101"/>
    </row>
    <row r="33" spans="1:21" ht="16.8" customHeight="1">
      <c r="A33" s="32">
        <v>11</v>
      </c>
      <c r="B33" s="33"/>
      <c r="C33" s="34" t="s">
        <v>103</v>
      </c>
      <c r="D33" s="35" t="s">
        <v>104</v>
      </c>
      <c r="E33" s="36">
        <v>39020</v>
      </c>
      <c r="F33" s="34" t="s">
        <v>24</v>
      </c>
      <c r="G33" s="37" t="s">
        <v>102</v>
      </c>
      <c r="H33" s="38">
        <v>65</v>
      </c>
      <c r="I33" s="81">
        <v>8</v>
      </c>
      <c r="J33" s="38">
        <v>57</v>
      </c>
      <c r="K33" s="38">
        <v>58</v>
      </c>
      <c r="L33" s="38">
        <f t="shared" si="0"/>
        <v>58</v>
      </c>
      <c r="M33" s="82"/>
      <c r="N33" s="83" t="s">
        <v>181</v>
      </c>
      <c r="P33" s="4"/>
      <c r="Q33" s="3"/>
      <c r="R33" s="3"/>
      <c r="S33" s="101"/>
      <c r="T33" s="101"/>
      <c r="U33" s="101"/>
    </row>
    <row r="34" spans="1:21" ht="16.8" customHeight="1">
      <c r="A34" s="32">
        <v>12</v>
      </c>
      <c r="B34" s="33"/>
      <c r="C34" s="34" t="s">
        <v>64</v>
      </c>
      <c r="D34" s="35" t="s">
        <v>65</v>
      </c>
      <c r="E34" s="36">
        <v>34818</v>
      </c>
      <c r="F34" s="34" t="s">
        <v>36</v>
      </c>
      <c r="G34" s="37" t="s">
        <v>60</v>
      </c>
      <c r="H34" s="38">
        <v>67.5</v>
      </c>
      <c r="I34" s="81">
        <v>7</v>
      </c>
      <c r="J34" s="38">
        <v>40.67</v>
      </c>
      <c r="K34" s="38">
        <v>53.67</v>
      </c>
      <c r="L34" s="38">
        <f t="shared" si="0"/>
        <v>53.67</v>
      </c>
      <c r="M34" s="82"/>
      <c r="N34" s="83" t="s">
        <v>181</v>
      </c>
      <c r="P34" s="4"/>
      <c r="Q34" s="3"/>
      <c r="R34" s="3"/>
      <c r="S34" s="101"/>
      <c r="T34" s="101"/>
      <c r="U34" s="101"/>
    </row>
    <row r="35" spans="1:21" ht="16.8" customHeight="1">
      <c r="A35" s="32">
        <v>13</v>
      </c>
      <c r="B35" s="33"/>
      <c r="C35" s="34" t="s">
        <v>51</v>
      </c>
      <c r="D35" s="35" t="s">
        <v>52</v>
      </c>
      <c r="E35" s="36" t="s">
        <v>53</v>
      </c>
      <c r="F35" s="34" t="s">
        <v>24</v>
      </c>
      <c r="G35" s="37" t="s">
        <v>38</v>
      </c>
      <c r="H35" s="38">
        <v>51.17</v>
      </c>
      <c r="I35" s="81">
        <v>13</v>
      </c>
      <c r="J35" s="38"/>
      <c r="K35" s="38"/>
      <c r="L35" s="38"/>
      <c r="M35" s="82"/>
      <c r="N35" s="83" t="s">
        <v>183</v>
      </c>
      <c r="P35" s="4"/>
      <c r="Q35" s="3"/>
      <c r="R35" s="3"/>
      <c r="S35" s="101"/>
      <c r="T35" s="101"/>
      <c r="U35" s="101"/>
    </row>
    <row r="36" spans="1:21" ht="16.8" customHeight="1">
      <c r="A36" s="32">
        <v>14</v>
      </c>
      <c r="B36" s="33"/>
      <c r="C36" s="34" t="s">
        <v>107</v>
      </c>
      <c r="D36" s="35" t="s">
        <v>108</v>
      </c>
      <c r="E36" s="36" t="s">
        <v>109</v>
      </c>
      <c r="F36" s="34" t="s">
        <v>24</v>
      </c>
      <c r="G36" s="37" t="s">
        <v>106</v>
      </c>
      <c r="H36" s="38">
        <v>50.33</v>
      </c>
      <c r="I36" s="81">
        <v>14</v>
      </c>
      <c r="J36" s="38"/>
      <c r="K36" s="38"/>
      <c r="L36" s="38"/>
      <c r="M36" s="82"/>
      <c r="N36" s="83" t="s">
        <v>183</v>
      </c>
      <c r="P36" s="4"/>
      <c r="Q36" s="3"/>
      <c r="R36" s="3"/>
      <c r="S36" s="101"/>
      <c r="T36" s="101"/>
      <c r="U36" s="101"/>
    </row>
    <row r="37" spans="1:21" ht="16.8" customHeight="1">
      <c r="A37" s="32">
        <v>15</v>
      </c>
      <c r="B37" s="33"/>
      <c r="C37" s="34" t="s">
        <v>111</v>
      </c>
      <c r="D37" s="35" t="s">
        <v>112</v>
      </c>
      <c r="E37" s="36" t="s">
        <v>113</v>
      </c>
      <c r="F37" s="34" t="s">
        <v>24</v>
      </c>
      <c r="G37" s="37" t="s">
        <v>106</v>
      </c>
      <c r="H37" s="38">
        <v>47.33</v>
      </c>
      <c r="I37" s="81">
        <v>15</v>
      </c>
      <c r="J37" s="38"/>
      <c r="K37" s="38"/>
      <c r="L37" s="38"/>
      <c r="M37" s="82"/>
      <c r="N37" s="83" t="s">
        <v>183</v>
      </c>
      <c r="P37" s="4"/>
      <c r="Q37" s="3"/>
      <c r="R37" s="3"/>
      <c r="S37" s="101"/>
      <c r="T37" s="101"/>
      <c r="U37" s="101"/>
    </row>
    <row r="38" spans="1:21" ht="16.8" customHeight="1">
      <c r="A38" s="32">
        <v>16</v>
      </c>
      <c r="B38" s="33"/>
      <c r="C38" s="34" t="s">
        <v>87</v>
      </c>
      <c r="D38" s="35" t="s">
        <v>88</v>
      </c>
      <c r="E38" s="36" t="s">
        <v>89</v>
      </c>
      <c r="F38" s="34" t="s">
        <v>36</v>
      </c>
      <c r="G38" s="34" t="s">
        <v>82</v>
      </c>
      <c r="H38" s="38">
        <v>45</v>
      </c>
      <c r="I38" s="81">
        <v>16</v>
      </c>
      <c r="J38" s="38"/>
      <c r="K38" s="38"/>
      <c r="L38" s="38"/>
      <c r="M38" s="82"/>
      <c r="N38" s="83" t="s">
        <v>183</v>
      </c>
      <c r="P38" s="4"/>
      <c r="Q38" s="3"/>
      <c r="R38" s="3"/>
      <c r="S38" s="101"/>
      <c r="T38" s="101"/>
      <c r="U38" s="101"/>
    </row>
    <row r="39" spans="1:21" ht="16.8" customHeight="1">
      <c r="A39" s="32">
        <v>17</v>
      </c>
      <c r="B39" s="33"/>
      <c r="C39" s="34" t="s">
        <v>26</v>
      </c>
      <c r="D39" s="35" t="s">
        <v>27</v>
      </c>
      <c r="E39" s="36">
        <v>38873</v>
      </c>
      <c r="F39" s="34" t="s">
        <v>24</v>
      </c>
      <c r="G39" s="37" t="s">
        <v>20</v>
      </c>
      <c r="H39" s="38">
        <v>38.33</v>
      </c>
      <c r="I39" s="81">
        <v>17</v>
      </c>
      <c r="J39" s="38"/>
      <c r="K39" s="38"/>
      <c r="L39" s="38"/>
      <c r="M39" s="84"/>
      <c r="N39" s="83" t="s">
        <v>183</v>
      </c>
      <c r="P39" s="4"/>
      <c r="Q39" s="3"/>
      <c r="R39" s="3"/>
      <c r="S39" s="101"/>
      <c r="T39" s="101"/>
      <c r="U39" s="101"/>
    </row>
    <row r="40" spans="1:21" ht="16.8" customHeight="1">
      <c r="A40" s="32">
        <v>18</v>
      </c>
      <c r="B40" s="33"/>
      <c r="C40" s="34" t="s">
        <v>123</v>
      </c>
      <c r="D40" s="35" t="s">
        <v>124</v>
      </c>
      <c r="E40" s="36" t="s">
        <v>125</v>
      </c>
      <c r="F40" s="34" t="s">
        <v>24</v>
      </c>
      <c r="G40" s="37" t="s">
        <v>106</v>
      </c>
      <c r="H40" s="38">
        <v>36.17</v>
      </c>
      <c r="I40" s="81">
        <v>18</v>
      </c>
      <c r="J40" s="38"/>
      <c r="K40" s="38"/>
      <c r="L40" s="38"/>
      <c r="M40" s="82"/>
      <c r="N40" s="83" t="s">
        <v>183</v>
      </c>
      <c r="P40" s="4"/>
      <c r="Q40" s="3"/>
      <c r="R40" s="3"/>
      <c r="S40" s="101"/>
      <c r="T40" s="101"/>
      <c r="U40" s="101"/>
    </row>
    <row r="41" spans="1:21" ht="16.8" customHeight="1">
      <c r="A41" s="32">
        <v>19</v>
      </c>
      <c r="B41" s="33"/>
      <c r="C41" s="34" t="s">
        <v>21</v>
      </c>
      <c r="D41" s="35" t="s">
        <v>22</v>
      </c>
      <c r="E41" s="36" t="s">
        <v>23</v>
      </c>
      <c r="F41" s="34" t="s">
        <v>24</v>
      </c>
      <c r="G41" s="37" t="s">
        <v>20</v>
      </c>
      <c r="H41" s="38">
        <v>36</v>
      </c>
      <c r="I41" s="81">
        <v>19</v>
      </c>
      <c r="J41" s="38"/>
      <c r="K41" s="38"/>
      <c r="L41" s="38"/>
      <c r="M41" s="84"/>
      <c r="N41" s="83" t="s">
        <v>183</v>
      </c>
      <c r="P41" s="4"/>
      <c r="Q41" s="3"/>
      <c r="R41" s="3"/>
      <c r="S41" s="101"/>
      <c r="T41" s="101"/>
      <c r="U41" s="101"/>
    </row>
    <row r="42" spans="1:21" ht="16.8" customHeight="1">
      <c r="A42" s="32">
        <v>20</v>
      </c>
      <c r="B42" s="33"/>
      <c r="C42" s="34" t="s">
        <v>91</v>
      </c>
      <c r="D42" s="35" t="s">
        <v>92</v>
      </c>
      <c r="E42" s="36" t="s">
        <v>93</v>
      </c>
      <c r="F42" s="34" t="s">
        <v>24</v>
      </c>
      <c r="G42" s="37" t="s">
        <v>94</v>
      </c>
      <c r="H42" s="38">
        <v>34.67</v>
      </c>
      <c r="I42" s="81">
        <v>20</v>
      </c>
      <c r="J42" s="38"/>
      <c r="K42" s="38"/>
      <c r="L42" s="38"/>
      <c r="M42" s="82"/>
      <c r="N42" s="83" t="s">
        <v>183</v>
      </c>
      <c r="P42" s="4"/>
      <c r="Q42" s="3"/>
      <c r="R42" s="3"/>
      <c r="S42" s="101"/>
      <c r="T42" s="101"/>
      <c r="U42" s="101"/>
    </row>
    <row r="43" spans="1:21" ht="16.8" customHeight="1">
      <c r="A43" s="32">
        <v>21</v>
      </c>
      <c r="B43" s="33"/>
      <c r="C43" s="34" t="s">
        <v>42</v>
      </c>
      <c r="D43" s="35" t="s">
        <v>43</v>
      </c>
      <c r="E43" s="36">
        <v>38349</v>
      </c>
      <c r="F43" s="34" t="s">
        <v>24</v>
      </c>
      <c r="G43" s="37" t="s">
        <v>38</v>
      </c>
      <c r="H43" s="38">
        <v>34.5</v>
      </c>
      <c r="I43" s="81">
        <v>21</v>
      </c>
      <c r="J43" s="38"/>
      <c r="K43" s="38"/>
      <c r="L43" s="38"/>
      <c r="M43" s="82"/>
      <c r="N43" s="83" t="s">
        <v>183</v>
      </c>
      <c r="P43" s="4"/>
      <c r="Q43" s="3"/>
      <c r="R43" s="3"/>
      <c r="S43" s="101"/>
      <c r="T43" s="101"/>
      <c r="U43" s="101"/>
    </row>
    <row r="44" spans="1:21" ht="16.8" customHeight="1">
      <c r="A44" s="32">
        <v>22</v>
      </c>
      <c r="B44" s="33"/>
      <c r="C44" s="34" t="s">
        <v>99</v>
      </c>
      <c r="D44" s="35" t="s">
        <v>100</v>
      </c>
      <c r="E44" s="36">
        <v>38677</v>
      </c>
      <c r="F44" s="34" t="s">
        <v>70</v>
      </c>
      <c r="G44" s="37" t="s">
        <v>98</v>
      </c>
      <c r="H44" s="38">
        <v>30.92</v>
      </c>
      <c r="I44" s="81">
        <v>22</v>
      </c>
      <c r="J44" s="38"/>
      <c r="K44" s="38"/>
      <c r="L44" s="38"/>
      <c r="M44" s="84"/>
      <c r="N44" s="83" t="s">
        <v>183</v>
      </c>
      <c r="P44" s="4"/>
      <c r="Q44" s="3"/>
      <c r="R44" s="3"/>
      <c r="S44" s="101"/>
      <c r="T44" s="101"/>
      <c r="U44" s="101"/>
    </row>
    <row r="45" spans="1:21" ht="16.8" customHeight="1">
      <c r="A45" s="32">
        <v>23</v>
      </c>
      <c r="B45" s="33"/>
      <c r="C45" s="34" t="s">
        <v>71</v>
      </c>
      <c r="D45" s="35" t="s">
        <v>72</v>
      </c>
      <c r="E45" s="36" t="s">
        <v>73</v>
      </c>
      <c r="F45" s="34" t="s">
        <v>70</v>
      </c>
      <c r="G45" s="37" t="s">
        <v>60</v>
      </c>
      <c r="H45" s="38">
        <v>29.17</v>
      </c>
      <c r="I45" s="81">
        <v>23</v>
      </c>
      <c r="J45" s="38"/>
      <c r="K45" s="38"/>
      <c r="L45" s="38"/>
      <c r="M45" s="82"/>
      <c r="N45" s="83" t="s">
        <v>183</v>
      </c>
      <c r="P45" s="4"/>
      <c r="Q45" s="3"/>
      <c r="R45" s="3"/>
      <c r="S45" s="101"/>
      <c r="T45" s="101"/>
      <c r="U45" s="101"/>
    </row>
    <row r="46" spans="1:21" ht="16.8" customHeight="1">
      <c r="A46" s="32">
        <v>24</v>
      </c>
      <c r="B46" s="33"/>
      <c r="C46" s="34" t="s">
        <v>67</v>
      </c>
      <c r="D46" s="35" t="s">
        <v>68</v>
      </c>
      <c r="E46" s="36" t="s">
        <v>69</v>
      </c>
      <c r="F46" s="34" t="s">
        <v>70</v>
      </c>
      <c r="G46" s="37" t="s">
        <v>60</v>
      </c>
      <c r="H46" s="38">
        <v>27</v>
      </c>
      <c r="I46" s="81">
        <v>24</v>
      </c>
      <c r="J46" s="38"/>
      <c r="K46" s="38"/>
      <c r="L46" s="38"/>
      <c r="M46" s="82"/>
      <c r="N46" s="83" t="s">
        <v>183</v>
      </c>
      <c r="P46" s="4"/>
      <c r="Q46" s="3"/>
      <c r="R46" s="3"/>
      <c r="S46" s="101"/>
      <c r="T46" s="101"/>
      <c r="U46" s="101"/>
    </row>
    <row r="47" spans="1:21" ht="16.8" customHeight="1">
      <c r="A47" s="32">
        <v>25</v>
      </c>
      <c r="B47" s="33"/>
      <c r="C47" s="34" t="s">
        <v>139</v>
      </c>
      <c r="D47" s="35" t="s">
        <v>140</v>
      </c>
      <c r="E47" s="36" t="s">
        <v>141</v>
      </c>
      <c r="F47" s="34" t="s">
        <v>70</v>
      </c>
      <c r="G47" s="37" t="s">
        <v>142</v>
      </c>
      <c r="H47" s="38">
        <v>20.5</v>
      </c>
      <c r="I47" s="81">
        <v>25</v>
      </c>
      <c r="J47" s="38"/>
      <c r="K47" s="38"/>
      <c r="L47" s="38"/>
      <c r="M47" s="84"/>
      <c r="N47" s="83" t="s">
        <v>183</v>
      </c>
      <c r="P47" s="4"/>
      <c r="Q47" s="3"/>
      <c r="R47" s="3"/>
      <c r="S47" s="101"/>
      <c r="T47" s="101"/>
      <c r="U47" s="101"/>
    </row>
    <row r="48" spans="1:21" ht="16.8" customHeight="1">
      <c r="A48" s="32" t="s">
        <v>184</v>
      </c>
      <c r="B48" s="33"/>
      <c r="C48" s="34" t="s">
        <v>48</v>
      </c>
      <c r="D48" s="35" t="s">
        <v>49</v>
      </c>
      <c r="E48" s="36" t="s">
        <v>50</v>
      </c>
      <c r="F48" s="34" t="s">
        <v>24</v>
      </c>
      <c r="G48" s="37" t="s">
        <v>38</v>
      </c>
      <c r="H48" s="38"/>
      <c r="I48" s="81"/>
      <c r="J48" s="85"/>
      <c r="K48" s="85"/>
      <c r="L48" s="38"/>
      <c r="M48" s="82"/>
      <c r="N48" s="83"/>
      <c r="P48" s="4"/>
      <c r="Q48" s="3"/>
      <c r="R48" s="3"/>
      <c r="S48" s="101"/>
      <c r="T48" s="101"/>
      <c r="U48" s="101"/>
    </row>
    <row r="49" spans="1:21" ht="7.5" customHeight="1">
      <c r="A49" s="39"/>
      <c r="B49" s="40"/>
      <c r="C49" s="39"/>
      <c r="D49" s="41"/>
      <c r="E49" s="42"/>
      <c r="F49" s="43"/>
      <c r="G49" s="42"/>
      <c r="H49" s="44"/>
      <c r="I49" s="86"/>
      <c r="J49" s="86"/>
      <c r="K49" s="86"/>
      <c r="L49" s="44"/>
      <c r="M49" s="86"/>
      <c r="N49" s="86"/>
      <c r="P49" s="4"/>
      <c r="Q49" s="3"/>
      <c r="R49" s="3"/>
      <c r="S49" s="101"/>
      <c r="T49" s="101"/>
      <c r="U49" s="101"/>
    </row>
    <row r="50" spans="1:21" ht="14.4">
      <c r="A50" s="196" t="s">
        <v>185</v>
      </c>
      <c r="B50" s="197"/>
      <c r="C50" s="197"/>
      <c r="D50" s="197"/>
      <c r="E50" s="45"/>
      <c r="F50" s="45"/>
      <c r="G50" s="197" t="s">
        <v>186</v>
      </c>
      <c r="H50" s="197"/>
      <c r="I50" s="197"/>
      <c r="J50" s="197"/>
      <c r="K50" s="197"/>
      <c r="L50" s="197"/>
      <c r="M50" s="197"/>
      <c r="N50" s="198"/>
      <c r="P50" s="4"/>
      <c r="Q50" s="3"/>
      <c r="R50" s="3"/>
      <c r="S50" s="101"/>
      <c r="T50" s="101"/>
      <c r="U50" s="101"/>
    </row>
    <row r="51" spans="1:21" ht="14.4">
      <c r="A51" s="46" t="s">
        <v>187</v>
      </c>
      <c r="B51" s="47"/>
      <c r="C51" s="48"/>
      <c r="D51" s="49"/>
      <c r="E51" s="50"/>
      <c r="F51" s="50"/>
      <c r="G51" s="51" t="s">
        <v>188</v>
      </c>
      <c r="H51" s="52">
        <v>12</v>
      </c>
      <c r="I51" s="87"/>
      <c r="J51" s="88"/>
      <c r="K51" s="88"/>
      <c r="L51" s="89"/>
      <c r="M51" s="51" t="s">
        <v>189</v>
      </c>
      <c r="N51" s="90">
        <f>COUNTIF(F$21:F141,"ЗМС")</f>
        <v>0</v>
      </c>
      <c r="P51" s="4"/>
      <c r="Q51" s="3"/>
      <c r="R51" s="3"/>
      <c r="S51" s="101"/>
      <c r="T51" s="101"/>
      <c r="U51" s="101"/>
    </row>
    <row r="52" spans="1:21" ht="14.4">
      <c r="A52" s="46" t="s">
        <v>190</v>
      </c>
      <c r="B52" s="47"/>
      <c r="C52" s="53"/>
      <c r="D52" s="49"/>
      <c r="E52" s="54"/>
      <c r="F52" s="54"/>
      <c r="G52" s="51" t="s">
        <v>191</v>
      </c>
      <c r="H52" s="55">
        <v>26</v>
      </c>
      <c r="I52" s="91"/>
      <c r="J52" s="92"/>
      <c r="K52" s="92"/>
      <c r="L52" s="93"/>
      <c r="M52" s="51" t="s">
        <v>130</v>
      </c>
      <c r="N52" s="90">
        <f>COUNTIF(F$21:F141,"МСМК")</f>
        <v>1</v>
      </c>
      <c r="P52" s="4"/>
      <c r="Q52" s="3"/>
      <c r="R52" s="3"/>
      <c r="S52" s="101"/>
      <c r="T52" s="101"/>
      <c r="U52" s="101"/>
    </row>
    <row r="53" spans="1:21" ht="14.4">
      <c r="A53" s="46" t="s">
        <v>192</v>
      </c>
      <c r="B53" s="47"/>
      <c r="C53" s="47"/>
      <c r="D53" s="49"/>
      <c r="E53" s="54"/>
      <c r="F53" s="54"/>
      <c r="G53" s="51" t="s">
        <v>193</v>
      </c>
      <c r="H53" s="55">
        <v>25</v>
      </c>
      <c r="I53" s="91"/>
      <c r="J53" s="92"/>
      <c r="K53" s="92"/>
      <c r="L53" s="93"/>
      <c r="M53" s="51" t="s">
        <v>36</v>
      </c>
      <c r="N53" s="90">
        <f>COUNTIF(F$21:F66,"МС")</f>
        <v>7</v>
      </c>
      <c r="P53" s="4"/>
      <c r="Q53" s="3"/>
      <c r="R53" s="3"/>
      <c r="S53" s="101"/>
      <c r="T53" s="101"/>
      <c r="U53" s="101"/>
    </row>
    <row r="54" spans="1:21" ht="14.4">
      <c r="A54" s="46" t="s">
        <v>194</v>
      </c>
      <c r="B54" s="47"/>
      <c r="C54" s="47"/>
      <c r="D54" s="49"/>
      <c r="E54" s="54"/>
      <c r="F54" s="54"/>
      <c r="G54" s="51" t="s">
        <v>195</v>
      </c>
      <c r="H54" s="55">
        <v>25</v>
      </c>
      <c r="I54" s="91"/>
      <c r="J54" s="92"/>
      <c r="K54" s="92"/>
      <c r="L54" s="93"/>
      <c r="M54" s="51" t="s">
        <v>24</v>
      </c>
      <c r="N54" s="90">
        <f>COUNTIF(F$20:F66,"КМС")</f>
        <v>14</v>
      </c>
      <c r="P54" s="4"/>
      <c r="Q54" s="3"/>
      <c r="R54" s="3"/>
      <c r="S54" s="101"/>
      <c r="T54" s="101"/>
      <c r="U54" s="101"/>
    </row>
    <row r="55" spans="1:21" ht="14.4">
      <c r="A55" s="56"/>
      <c r="B55" s="47"/>
      <c r="C55" s="47"/>
      <c r="D55" s="49"/>
      <c r="G55" s="51" t="s">
        <v>196</v>
      </c>
      <c r="H55" s="55">
        <f>COUNTIF(A23:A27,"НФ")</f>
        <v>0</v>
      </c>
      <c r="I55" s="91"/>
      <c r="J55" s="92"/>
      <c r="K55" s="92"/>
      <c r="L55" s="93"/>
      <c r="M55" s="51" t="s">
        <v>197</v>
      </c>
      <c r="N55" s="90">
        <f>COUNTIF(F$20:F67,"1 сп.р.")</f>
        <v>4</v>
      </c>
      <c r="P55" s="4"/>
      <c r="Q55" s="3"/>
      <c r="R55" s="3"/>
      <c r="S55" s="101"/>
      <c r="T55" s="101"/>
      <c r="U55" s="101"/>
    </row>
    <row r="56" spans="1:21" ht="14.4">
      <c r="A56" s="57"/>
      <c r="B56" s="58"/>
      <c r="C56" s="59"/>
      <c r="D56" s="49"/>
      <c r="G56" s="51" t="s">
        <v>198</v>
      </c>
      <c r="H56" s="55">
        <f>COUNTIF(A23:A27,"ДСКВ")</f>
        <v>0</v>
      </c>
      <c r="I56" s="91"/>
      <c r="J56" s="92"/>
      <c r="K56" s="92"/>
      <c r="L56" s="93"/>
      <c r="M56" s="51" t="s">
        <v>199</v>
      </c>
      <c r="N56" s="90">
        <f>COUNTIF(F$23:F140,"2 СР")</f>
        <v>0</v>
      </c>
    </row>
    <row r="57" spans="1:21" ht="14.4">
      <c r="A57" s="60"/>
      <c r="B57" s="47"/>
      <c r="C57" s="47"/>
      <c r="D57" s="49"/>
      <c r="E57" s="54"/>
      <c r="F57" s="54"/>
      <c r="G57" s="51" t="s">
        <v>200</v>
      </c>
      <c r="H57" s="55">
        <v>1</v>
      </c>
      <c r="I57" s="94"/>
      <c r="J57" s="95"/>
      <c r="K57" s="95"/>
      <c r="L57" s="96"/>
      <c r="M57" s="51" t="s">
        <v>201</v>
      </c>
      <c r="N57" s="90">
        <f>COUNTIF(F$23:F140,"3 СР")</f>
        <v>0</v>
      </c>
    </row>
    <row r="58" spans="1:21" ht="5.25" customHeight="1">
      <c r="A58" s="60"/>
      <c r="B58" s="47"/>
      <c r="C58" s="47"/>
      <c r="D58" s="47"/>
      <c r="E58" s="47"/>
      <c r="F58" s="47"/>
      <c r="G58" s="58"/>
      <c r="H58" s="61"/>
      <c r="I58" s="61"/>
      <c r="J58" s="61"/>
      <c r="K58" s="61"/>
      <c r="L58" s="61"/>
      <c r="M58" s="97"/>
      <c r="N58" s="98"/>
    </row>
    <row r="59" spans="1:21" ht="15.6">
      <c r="A59" s="62"/>
      <c r="B59" s="63"/>
      <c r="C59" s="63"/>
      <c r="D59" s="199" t="s">
        <v>202</v>
      </c>
      <c r="E59" s="199"/>
      <c r="F59" s="199"/>
      <c r="G59" s="199" t="s">
        <v>203</v>
      </c>
      <c r="H59" s="199"/>
      <c r="I59" s="199"/>
      <c r="J59" s="64"/>
      <c r="K59" s="64"/>
      <c r="L59" s="200"/>
      <c r="M59" s="200"/>
      <c r="N59" s="201"/>
    </row>
    <row r="60" spans="1:21">
      <c r="A60" s="202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4"/>
    </row>
    <row r="61" spans="1:21">
      <c r="A61" s="65"/>
      <c r="D61" s="6"/>
      <c r="E61" s="6"/>
      <c r="F61" s="6"/>
      <c r="G61" s="6"/>
      <c r="H61" s="66"/>
      <c r="I61" s="6"/>
      <c r="J61" s="6"/>
      <c r="K61" s="6"/>
      <c r="L61" s="66"/>
      <c r="M61" s="6"/>
      <c r="N61" s="99"/>
    </row>
    <row r="62" spans="1:21">
      <c r="A62" s="65"/>
      <c r="D62" s="6"/>
      <c r="E62" s="6"/>
      <c r="F62" s="6"/>
      <c r="G62" s="6"/>
      <c r="H62" s="66"/>
      <c r="I62" s="6"/>
      <c r="J62" s="6"/>
      <c r="K62" s="6"/>
      <c r="L62" s="66"/>
      <c r="M62" s="6"/>
      <c r="N62" s="99"/>
    </row>
    <row r="63" spans="1:21">
      <c r="A63" s="65"/>
      <c r="D63" s="6"/>
      <c r="E63" s="6"/>
      <c r="F63" s="6"/>
      <c r="G63" s="6"/>
      <c r="H63" s="66"/>
      <c r="I63" s="6"/>
      <c r="J63" s="6"/>
      <c r="K63" s="6"/>
      <c r="L63" s="66"/>
      <c r="M63" s="6"/>
      <c r="N63" s="99"/>
    </row>
    <row r="64" spans="1:21">
      <c r="A64" s="65"/>
      <c r="D64" s="6"/>
      <c r="E64" s="6"/>
      <c r="F64" s="6"/>
      <c r="G64" s="6"/>
      <c r="H64" s="66"/>
      <c r="I64" s="6"/>
      <c r="J64" s="6"/>
      <c r="K64" s="6"/>
      <c r="L64" s="66"/>
      <c r="M64" s="6"/>
      <c r="N64" s="99"/>
    </row>
    <row r="65" spans="1:21" s="4" customFormat="1" ht="13.8" customHeight="1">
      <c r="A65" s="102"/>
      <c r="B65" s="103"/>
      <c r="C65" s="103"/>
      <c r="D65" s="205" t="str">
        <f>G17</f>
        <v>АНДРИЯНОВ А.С. (ВК, г. МОСКВА)</v>
      </c>
      <c r="E65" s="205"/>
      <c r="F65" s="205"/>
      <c r="G65" s="205" t="str">
        <f>G18</f>
        <v>МАЛАХОВ Р.А. ( 1К, г. ИЖЕВСК)</v>
      </c>
      <c r="H65" s="205"/>
      <c r="I65" s="205"/>
      <c r="J65" s="104"/>
      <c r="K65" s="104"/>
      <c r="L65" s="206"/>
      <c r="M65" s="206"/>
      <c r="N65" s="207"/>
      <c r="S65" s="105"/>
      <c r="T65" s="105"/>
      <c r="U65" s="105"/>
    </row>
  </sheetData>
  <sortState xmlns:xlrd2="http://schemas.microsoft.com/office/spreadsheetml/2017/richdata2" ref="A23:N48">
    <sortCondition ref="A23:A48"/>
  </sortState>
  <mergeCells count="39">
    <mergeCell ref="N21:N22"/>
    <mergeCell ref="H21:I22"/>
    <mergeCell ref="A60:E60"/>
    <mergeCell ref="F60:N60"/>
    <mergeCell ref="D65:F65"/>
    <mergeCell ref="G65:I65"/>
    <mergeCell ref="L65:N65"/>
    <mergeCell ref="H16:N16"/>
    <mergeCell ref="J21:K21"/>
    <mergeCell ref="A50:D50"/>
    <mergeCell ref="G50:N50"/>
    <mergeCell ref="D59:F59"/>
    <mergeCell ref="G59:I59"/>
    <mergeCell ref="L59:N59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1:N11"/>
    <mergeCell ref="A12:N12"/>
    <mergeCell ref="A13:D13"/>
    <mergeCell ref="A14:D14"/>
    <mergeCell ref="A15:G15"/>
    <mergeCell ref="H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7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Список участников</vt:lpstr>
      <vt:lpstr>КР Женщины-оф.протокол</vt:lpstr>
      <vt:lpstr>КР Мужчины-оф.протокол</vt:lpstr>
      <vt:lpstr>'КР Женщины-оф.протокол'!Заголовки_для_печати</vt:lpstr>
      <vt:lpstr>'КР Мужчины-оф.протокол'!Заголовки_для_печати</vt:lpstr>
      <vt:lpstr>'КР Женщины-оф.протокол'!Область_печати</vt:lpstr>
      <vt:lpstr>'КР Мужчины-оф.протокол'!Область_печати</vt:lpstr>
      <vt:lpstr>'Список участников'!Область_печати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2025-04-21T09:53:30Z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9CB3F7E6D4354A609B30CB7E09221AF6_13</vt:lpwstr>
  </property>
  <property fmtid="{D5CDD505-2E9C-101B-9397-08002B2CF9AE}" pid="3" name="KSOProductBuildVer">
    <vt:lpwstr>1049-12.2.0.20795</vt:lpwstr>
  </property>
</Properties>
</file>