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los\OneDrive\Рабочий стол\ВЕРА-ВЕЛО\Новосибирск ВС\Новосиб 2025\ПРОТОКОЛЫ\"/>
    </mc:Choice>
  </mc:AlternateContent>
  <xr:revisionPtr revIDLastSave="0" documentId="13_ncr:1_{05661C2A-3B5E-4A43-93C0-14AD42CF1104}" xr6:coauthVersionLast="47" xr6:coauthVersionMax="47" xr10:uidLastSave="{00000000-0000-0000-0000-000000000000}"/>
  <bookViews>
    <workbookView xWindow="-110" yWindow="-110" windowWidth="19420" windowHeight="10300" activeTab="2" xr2:uid="{3206DE4C-757F-4BEF-90CB-6D35EC77FBC6}"/>
  </bookViews>
  <sheets>
    <sheet name="критериум Д.15-16" sheetId="1" r:id="rId1"/>
    <sheet name="критериум Ю.15-16" sheetId="2" r:id="rId2"/>
    <sheet name="критериум Ю.17-18" sheetId="3" r:id="rId3"/>
  </sheets>
  <externalReferences>
    <externalReference r:id="rId4"/>
  </externalReferences>
  <definedNames>
    <definedName name="_xlnm.Print_Titles" localSheetId="0">'критериум Д.15-16'!$21:$22</definedName>
    <definedName name="_xlnm.Print_Titles" localSheetId="1">'критериум Ю.15-16'!$21:$22</definedName>
    <definedName name="_xlnm.Print_Titles" localSheetId="2">'критериум Ю.17-18'!$21:$22</definedName>
    <definedName name="_xlnm.Print_Area" localSheetId="0">'критериум Д.15-16'!$A$1:$Y$73</definedName>
    <definedName name="_xlnm.Print_Area" localSheetId="1">'критериум Ю.15-16'!$A$1:$Y$78</definedName>
    <definedName name="_xlnm.Print_Area" localSheetId="2">'критериум Ю.17-18'!$A$1:$Y$66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3" l="1"/>
  <c r="L40" i="3"/>
  <c r="L38" i="3"/>
  <c r="W30" i="3"/>
  <c r="G30" i="3"/>
  <c r="F30" i="3"/>
  <c r="E30" i="3"/>
  <c r="D30" i="3"/>
  <c r="C30" i="3"/>
  <c r="W29" i="3"/>
  <c r="G29" i="3"/>
  <c r="F29" i="3"/>
  <c r="E29" i="3"/>
  <c r="D29" i="3"/>
  <c r="C29" i="3"/>
  <c r="W28" i="3"/>
  <c r="G28" i="3"/>
  <c r="F28" i="3"/>
  <c r="E28" i="3"/>
  <c r="D28" i="3"/>
  <c r="C28" i="3"/>
  <c r="W27" i="3"/>
  <c r="G27" i="3"/>
  <c r="F27" i="3"/>
  <c r="E27" i="3"/>
  <c r="D27" i="3"/>
  <c r="C27" i="3"/>
  <c r="W26" i="3"/>
  <c r="G26" i="3"/>
  <c r="F26" i="3"/>
  <c r="E26" i="3"/>
  <c r="D26" i="3"/>
  <c r="C26" i="3"/>
  <c r="W25" i="3"/>
  <c r="G25" i="3"/>
  <c r="F25" i="3"/>
  <c r="E25" i="3"/>
  <c r="D25" i="3"/>
  <c r="C25" i="3"/>
  <c r="W24" i="3"/>
  <c r="G24" i="3"/>
  <c r="F24" i="3"/>
  <c r="E24" i="3"/>
  <c r="D24" i="3"/>
  <c r="C24" i="3"/>
  <c r="W23" i="3"/>
  <c r="G23" i="3"/>
  <c r="L33" i="3" s="1" a="1"/>
  <c r="L33" i="3" s="1"/>
  <c r="F23" i="3"/>
  <c r="Y37" i="3" s="1"/>
  <c r="E23" i="3"/>
  <c r="D23" i="3"/>
  <c r="L39" i="3" s="1"/>
  <c r="C23" i="3"/>
  <c r="F62" i="2"/>
  <c r="L54" i="2"/>
  <c r="L52" i="2"/>
  <c r="G44" i="2"/>
  <c r="F44" i="2"/>
  <c r="E44" i="2"/>
  <c r="D44" i="2"/>
  <c r="C44" i="2"/>
  <c r="G43" i="2"/>
  <c r="F43" i="2"/>
  <c r="E43" i="2"/>
  <c r="D43" i="2"/>
  <c r="C43" i="2"/>
  <c r="W42" i="2"/>
  <c r="G42" i="2"/>
  <c r="F42" i="2"/>
  <c r="E42" i="2"/>
  <c r="D42" i="2"/>
  <c r="C42" i="2"/>
  <c r="W41" i="2"/>
  <c r="G41" i="2"/>
  <c r="F41" i="2"/>
  <c r="E41" i="2"/>
  <c r="D41" i="2"/>
  <c r="C41" i="2"/>
  <c r="W40" i="2"/>
  <c r="G40" i="2"/>
  <c r="F40" i="2"/>
  <c r="E40" i="2"/>
  <c r="D40" i="2"/>
  <c r="C40" i="2"/>
  <c r="W39" i="2"/>
  <c r="G39" i="2"/>
  <c r="F39" i="2"/>
  <c r="E39" i="2"/>
  <c r="D39" i="2"/>
  <c r="C39" i="2"/>
  <c r="W38" i="2"/>
  <c r="G38" i="2"/>
  <c r="F38" i="2"/>
  <c r="E38" i="2"/>
  <c r="D38" i="2"/>
  <c r="C38" i="2"/>
  <c r="W37" i="2"/>
  <c r="G37" i="2"/>
  <c r="F37" i="2"/>
  <c r="E37" i="2"/>
  <c r="D37" i="2"/>
  <c r="C37" i="2"/>
  <c r="W36" i="2"/>
  <c r="G36" i="2"/>
  <c r="F36" i="2"/>
  <c r="E36" i="2"/>
  <c r="D36" i="2"/>
  <c r="C36" i="2"/>
  <c r="W35" i="2"/>
  <c r="G35" i="2"/>
  <c r="F35" i="2"/>
  <c r="E35" i="2"/>
  <c r="D35" i="2"/>
  <c r="C35" i="2"/>
  <c r="W34" i="2"/>
  <c r="G34" i="2"/>
  <c r="F34" i="2"/>
  <c r="E34" i="2"/>
  <c r="D34" i="2"/>
  <c r="C34" i="2"/>
  <c r="W33" i="2"/>
  <c r="G33" i="2"/>
  <c r="F33" i="2"/>
  <c r="E33" i="2"/>
  <c r="D33" i="2"/>
  <c r="C33" i="2"/>
  <c r="W32" i="2"/>
  <c r="G32" i="2"/>
  <c r="F32" i="2"/>
  <c r="E32" i="2"/>
  <c r="D32" i="2"/>
  <c r="C32" i="2"/>
  <c r="W31" i="2"/>
  <c r="G31" i="2"/>
  <c r="F31" i="2"/>
  <c r="E31" i="2"/>
  <c r="D31" i="2"/>
  <c r="C31" i="2"/>
  <c r="W30" i="2"/>
  <c r="G30" i="2"/>
  <c r="F30" i="2"/>
  <c r="E30" i="2"/>
  <c r="D30" i="2"/>
  <c r="C30" i="2"/>
  <c r="W29" i="2"/>
  <c r="G29" i="2"/>
  <c r="F29" i="2"/>
  <c r="E29" i="2"/>
  <c r="D29" i="2"/>
  <c r="C29" i="2"/>
  <c r="W28" i="2"/>
  <c r="G28" i="2"/>
  <c r="F28" i="2"/>
  <c r="E28" i="2"/>
  <c r="D28" i="2"/>
  <c r="C28" i="2"/>
  <c r="W27" i="2"/>
  <c r="G27" i="2"/>
  <c r="F27" i="2"/>
  <c r="E27" i="2"/>
  <c r="D27" i="2"/>
  <c r="C27" i="2"/>
  <c r="W26" i="2"/>
  <c r="G26" i="2"/>
  <c r="F26" i="2"/>
  <c r="E26" i="2"/>
  <c r="D26" i="2"/>
  <c r="C26" i="2"/>
  <c r="W25" i="2"/>
  <c r="G25" i="2"/>
  <c r="F25" i="2"/>
  <c r="E25" i="2"/>
  <c r="D25" i="2"/>
  <c r="C25" i="2"/>
  <c r="W24" i="2"/>
  <c r="G24" i="2"/>
  <c r="F24" i="2"/>
  <c r="E24" i="2"/>
  <c r="D24" i="2"/>
  <c r="C24" i="2"/>
  <c r="W23" i="2"/>
  <c r="G23" i="2"/>
  <c r="F23" i="2"/>
  <c r="Y51" i="2" s="1"/>
  <c r="E23" i="2"/>
  <c r="D23" i="2"/>
  <c r="L53" i="2" s="1"/>
  <c r="C23" i="2"/>
  <c r="F54" i="1"/>
  <c r="L44" i="1"/>
  <c r="G36" i="1"/>
  <c r="F36" i="1"/>
  <c r="E36" i="1"/>
  <c r="D36" i="1"/>
  <c r="C36" i="1"/>
  <c r="G35" i="1"/>
  <c r="F35" i="1"/>
  <c r="E35" i="1"/>
  <c r="D35" i="1"/>
  <c r="C35" i="1"/>
  <c r="W34" i="1"/>
  <c r="G34" i="1"/>
  <c r="F34" i="1"/>
  <c r="E34" i="1"/>
  <c r="D34" i="1"/>
  <c r="C34" i="1"/>
  <c r="W33" i="1"/>
  <c r="G33" i="1"/>
  <c r="F33" i="1"/>
  <c r="E33" i="1"/>
  <c r="D33" i="1"/>
  <c r="C33" i="1"/>
  <c r="W32" i="1"/>
  <c r="G32" i="1"/>
  <c r="F32" i="1"/>
  <c r="E32" i="1"/>
  <c r="D32" i="1"/>
  <c r="C32" i="1"/>
  <c r="W31" i="1"/>
  <c r="G31" i="1"/>
  <c r="F31" i="1"/>
  <c r="E31" i="1"/>
  <c r="D31" i="1"/>
  <c r="C31" i="1"/>
  <c r="W30" i="1"/>
  <c r="G30" i="1"/>
  <c r="F30" i="1"/>
  <c r="E30" i="1"/>
  <c r="D30" i="1"/>
  <c r="C30" i="1"/>
  <c r="W29" i="1"/>
  <c r="G29" i="1"/>
  <c r="F29" i="1"/>
  <c r="E29" i="1"/>
  <c r="D29" i="1"/>
  <c r="C29" i="1"/>
  <c r="W28" i="1"/>
  <c r="G28" i="1"/>
  <c r="F28" i="1"/>
  <c r="E28" i="1"/>
  <c r="D28" i="1"/>
  <c r="C28" i="1"/>
  <c r="W27" i="1"/>
  <c r="G27" i="1"/>
  <c r="F27" i="1"/>
  <c r="E27" i="1"/>
  <c r="D27" i="1"/>
  <c r="C27" i="1"/>
  <c r="W26" i="1"/>
  <c r="G26" i="1"/>
  <c r="F26" i="1"/>
  <c r="E26" i="1"/>
  <c r="D26" i="1"/>
  <c r="C26" i="1"/>
  <c r="W25" i="1"/>
  <c r="G25" i="1"/>
  <c r="F25" i="1"/>
  <c r="E25" i="1"/>
  <c r="D25" i="1"/>
  <c r="C25" i="1"/>
  <c r="W24" i="1"/>
  <c r="G24" i="1"/>
  <c r="F24" i="1"/>
  <c r="E24" i="1"/>
  <c r="D24" i="1"/>
  <c r="C24" i="1"/>
  <c r="W23" i="1"/>
  <c r="G23" i="1"/>
  <c r="L39" i="1" s="1" a="1"/>
  <c r="L39" i="1" s="1"/>
  <c r="F23" i="1"/>
  <c r="Y42" i="1" s="1"/>
  <c r="E23" i="1"/>
  <c r="D23" i="1"/>
  <c r="C23" i="1"/>
  <c r="L47" i="2" l="1" a="1"/>
  <c r="L47" i="2" s="1"/>
  <c r="L46" i="1"/>
  <c r="Y40" i="1"/>
  <c r="Y43" i="1"/>
  <c r="Y47" i="2"/>
  <c r="Y52" i="2"/>
  <c r="Y39" i="1"/>
  <c r="Y44" i="1"/>
  <c r="Y48" i="2"/>
  <c r="Y33" i="3"/>
  <c r="Y38" i="3"/>
  <c r="Y49" i="2"/>
  <c r="Y53" i="2"/>
  <c r="Y34" i="3"/>
  <c r="L45" i="1"/>
  <c r="Y41" i="1"/>
  <c r="Y45" i="1"/>
  <c r="Y50" i="2"/>
  <c r="Y35" i="3"/>
  <c r="Y39" i="3"/>
  <c r="Y36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<sst xmlns="http://schemas.openxmlformats.org/spreadsheetml/2006/main" count="234" uniqueCount="82">
  <si>
    <t>ВСЕРОССИЙСКИЕ СОРЕВНОВАНИЯ</t>
  </si>
  <si>
    <t>по велосипедному спорту</t>
  </si>
  <si>
    <t xml:space="preserve">ИТОГОВЫЙ ПРОТОКОЛ </t>
  </si>
  <si>
    <t>шоссе - критериум 20-40 км</t>
  </si>
  <si>
    <t>ДЕВУШКИ 15-16 ЛЕТ</t>
  </si>
  <si>
    <r>
      <t xml:space="preserve">МЕСТО ПРОВЕДЕНИЯ: </t>
    </r>
    <r>
      <rPr>
        <sz val="11"/>
        <rFont val="Calibri"/>
        <family val="2"/>
        <charset val="204"/>
        <scheme val="minor"/>
      </rPr>
      <t>г. Новосибирск, р.п. Маслянино</t>
    </r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</si>
  <si>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11ч 00м</t>
    </r>
  </si>
  <si>
    <t>№ ВРВС: 0080721811С</t>
  </si>
  <si>
    <r>
      <rPr>
        <b/>
        <sz val="11"/>
        <rFont val="Calibri"/>
        <family val="2"/>
        <charset val="204"/>
        <scheme val="minor"/>
      </rPr>
      <t>ДАТА ПРОВЕДЕНИЯ</t>
    </r>
    <r>
      <rPr>
        <sz val="11"/>
        <rFont val="Calibri"/>
        <family val="2"/>
        <charset val="204"/>
        <scheme val="minor"/>
      </rPr>
      <t>: 26 ИЮНЯ 2025 ГОДА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</si>
  <si>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14ч 00м</t>
    </r>
  </si>
  <si>
    <t>№ ЕКП 2025: 2008540021030088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</si>
  <si>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</si>
  <si>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</si>
  <si>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</si>
  <si>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 НАЗВАНИЕ ТРАССЫ / РЕГ. НОМЕР:</t>
  </si>
  <si>
    <t>ГЛАВНЫЙ СУДЬЯ:</t>
  </si>
  <si>
    <t xml:space="preserve">ДОЦЕНКО С.А. (ВК, г. ОМСК) </t>
  </si>
  <si>
    <t xml:space="preserve"> МАКСИМАЛЬНЫЙ ПЕРЕПАД (HD):</t>
  </si>
  <si>
    <t>ГЛАВНЫЙ СЕКРЕТАРЬ:</t>
  </si>
  <si>
    <t>СЛАБКОВСКАЯ В.Н. ( ВК, г. ОМСК)</t>
  </si>
  <si>
    <t xml:space="preserve"> СУММА ПЕРЕПАДОВ (ТС):</t>
  </si>
  <si>
    <t>СУДЬЯ НА ФИНИШЕ:</t>
  </si>
  <si>
    <t xml:space="preserve">САВИЦКИЙ К.Н. (ВК, г. НОВОСИБИРСК) </t>
  </si>
  <si>
    <t xml:space="preserve"> ДЛИНА КРУГА/КРУГОВ:</t>
  </si>
  <si>
    <t>14кр/7п.ф.</t>
  </si>
  <si>
    <t>МЕСТО</t>
  </si>
  <si>
    <t>НОМЕР</t>
  </si>
  <si>
    <t>КОД UCI</t>
  </si>
  <si>
    <t>ФАМИЛИЯ ИМЯ</t>
  </si>
  <si>
    <t>ДАТА РОЖД.</t>
  </si>
  <si>
    <t>РАЗРЯД,
ЗВАНИЕ</t>
  </si>
  <si>
    <t>ТЕРРИТОРИАЛЬНАЯ ПРИНАДЛЕЖНОСТЬ</t>
  </si>
  <si>
    <t>ОЧКИ НА ПРОМЕЖУТОЧНЫХ ФИНИШАХ</t>
  </si>
  <si>
    <t>ПРИХОД НА ФИНИШ</t>
  </si>
  <si>
    <t>КРУГ +/-</t>
  </si>
  <si>
    <t>РЕЗУЛЬТАТ</t>
  </si>
  <si>
    <t>ВЫПОЛНЕНИЕ НТУ ЕВСК</t>
  </si>
  <si>
    <t>ПРИМЕЧАНИЕ</t>
  </si>
  <si>
    <t>ф1</t>
  </si>
  <si>
    <t>ф2</t>
  </si>
  <si>
    <t>ф3</t>
  </si>
  <si>
    <t>ф4</t>
  </si>
  <si>
    <t>ф5</t>
  </si>
  <si>
    <t>ф6</t>
  </si>
  <si>
    <t>ф7</t>
  </si>
  <si>
    <t>ф8</t>
  </si>
  <si>
    <t>ф9</t>
  </si>
  <si>
    <t>ф10</t>
  </si>
  <si>
    <t>+</t>
  </si>
  <si>
    <t>-</t>
  </si>
  <si>
    <t>нф</t>
  </si>
  <si>
    <t>ПОГОДНЫЕ УСЛОВИЯ</t>
  </si>
  <si>
    <t>СТАТИСТИКА ГОНКИ</t>
  </si>
  <si>
    <t>Температура: +22</t>
  </si>
  <si>
    <t>Субъектов РФ:</t>
  </si>
  <si>
    <t>ЗМС</t>
  </si>
  <si>
    <t>Влажность: 84%</t>
  </si>
  <si>
    <t>Заявлено:</t>
  </si>
  <si>
    <t>МСМК</t>
  </si>
  <si>
    <t>Осадки: ясно</t>
  </si>
  <si>
    <t>Стартовало:</t>
  </si>
  <si>
    <t>МС</t>
  </si>
  <si>
    <t>Ветер: 2 м/с (ю/з)</t>
  </si>
  <si>
    <t>Финишировало:</t>
  </si>
  <si>
    <t>КМС</t>
  </si>
  <si>
    <t>Лимит времени:</t>
  </si>
  <si>
    <t>0</t>
  </si>
  <si>
    <t>1 СР</t>
  </si>
  <si>
    <t>Н. финишировало:</t>
  </si>
  <si>
    <t>2 СР</t>
  </si>
  <si>
    <t>Дисквалифицировано:</t>
  </si>
  <si>
    <t>3 СР</t>
  </si>
  <si>
    <t>Н. стартовало:</t>
  </si>
  <si>
    <t>ТЕХНИЧЕСКИЙ ДЕЛЕГАТ</t>
  </si>
  <si>
    <t>ГЛАВНЫЙ СУДЬЯ</t>
  </si>
  <si>
    <t>ГЛАВНЫЙ СЕКРЕТАРЬ</t>
  </si>
  <si>
    <t>ЮНОШИ 15-16 ЛЕТ</t>
  </si>
  <si>
    <t>20кр/10п.ф.</t>
  </si>
  <si>
    <t>ЮНИОРЫ 17-18 ЛЕТ</t>
  </si>
  <si>
    <t>12кр/12п.ф.</t>
  </si>
  <si>
    <t>ф11</t>
  </si>
  <si>
    <t>ф12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</si>
</sst>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13" fillId="0" borderId="0"/>
    <xf numFmtId="0" fontId="13" fillId="0" borderId="0"/>
  </cellStyleXfs>
  <cellXfs count="127">
    <xf numFmtId="0" fontId="0" fillId="0" borderId="0" xfId="0"/>
    <xf numFmtId="0" fontId="4" fillId="0" borderId="0" xfId="1" applyFont="1"/>
    <xf numFmtId="0" fontId="6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7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10" fillId="0" borderId="7" xfId="1" applyFont="1" applyBorder="1" applyAlignment="1">
      <alignment horizontal="center" vertical="center"/>
    </xf>
    <xf numFmtId="0" fontId="4" fillId="0" borderId="7" xfId="1" applyFont="1" applyBorder="1"/>
    <xf numFmtId="0" fontId="10" fillId="0" borderId="7" xfId="1" applyFont="1" applyBorder="1" applyAlignment="1">
      <alignment vertical="center"/>
    </xf>
    <xf numFmtId="0" fontId="10" fillId="0" borderId="7" xfId="1" applyFont="1" applyBorder="1" applyAlignment="1">
      <alignment horizontal="right" vertical="center"/>
    </xf>
    <xf numFmtId="0" fontId="10" fillId="0" borderId="7" xfId="1" applyFont="1" applyBorder="1"/>
    <xf numFmtId="0" fontId="10" fillId="0" borderId="7" xfId="1" applyFont="1" applyBorder="1" applyAlignment="1">
      <alignment horizontal="right"/>
    </xf>
    <xf numFmtId="0" fontId="1" fillId="0" borderId="7" xfId="1" applyFont="1" applyBorder="1" applyAlignment="1">
      <alignment horizontal="right"/>
    </xf>
    <xf numFmtId="0" fontId="9" fillId="0" borderId="8" xfId="1" applyFont="1" applyBorder="1" applyAlignment="1">
      <alignment horizontal="right" vertical="center"/>
    </xf>
    <xf numFmtId="0" fontId="10" fillId="0" borderId="0" xfId="1" applyFont="1"/>
    <xf numFmtId="0" fontId="10" fillId="0" borderId="9" xfId="1" applyFont="1" applyBorder="1" applyAlignment="1">
      <alignment horizontal="left" vertical="center"/>
    </xf>
    <xf numFmtId="0" fontId="10" fillId="0" borderId="10" xfId="1" applyFont="1" applyBorder="1" applyAlignment="1">
      <alignment horizontal="center" vertical="center"/>
    </xf>
    <xf numFmtId="0" fontId="10" fillId="0" borderId="10" xfId="1" applyFont="1" applyBorder="1" applyAlignment="1">
      <alignment vertical="center"/>
    </xf>
    <xf numFmtId="0" fontId="10" fillId="0" borderId="10" xfId="1" applyFont="1" applyBorder="1" applyAlignment="1">
      <alignment horizontal="right" vertical="center"/>
    </xf>
    <xf numFmtId="0" fontId="10" fillId="0" borderId="10" xfId="1" applyFont="1" applyBorder="1"/>
    <xf numFmtId="0" fontId="10" fillId="0" borderId="10" xfId="1" applyFont="1" applyBorder="1" applyAlignment="1">
      <alignment horizontal="right"/>
    </xf>
    <xf numFmtId="0" fontId="1" fillId="0" borderId="10" xfId="1" applyFont="1" applyBorder="1" applyAlignment="1">
      <alignment horizontal="right"/>
    </xf>
    <xf numFmtId="2" fontId="9" fillId="0" borderId="11" xfId="1" applyNumberFormat="1" applyFont="1" applyBorder="1" applyAlignment="1">
      <alignment horizontal="right" vertical="center"/>
    </xf>
    <xf numFmtId="0" fontId="9" fillId="2" borderId="15" xfId="1" applyFont="1" applyFill="1" applyBorder="1"/>
    <xf numFmtId="0" fontId="9" fillId="2" borderId="13" xfId="1" applyFont="1" applyFill="1" applyBorder="1"/>
    <xf numFmtId="0" fontId="9" fillId="2" borderId="10" xfId="1" applyFont="1" applyFill="1" applyBorder="1"/>
    <xf numFmtId="0" fontId="9" fillId="2" borderId="16" xfId="1" applyFont="1" applyFill="1" applyBorder="1"/>
    <xf numFmtId="0" fontId="9" fillId="0" borderId="12" xfId="1" applyFont="1" applyBorder="1"/>
    <xf numFmtId="0" fontId="9" fillId="0" borderId="13" xfId="1" applyFont="1" applyBorder="1" applyAlignment="1">
      <alignment horizontal="center"/>
    </xf>
    <xf numFmtId="0" fontId="9" fillId="0" borderId="13" xfId="1" applyFont="1" applyBorder="1"/>
    <xf numFmtId="0" fontId="10" fillId="0" borderId="13" xfId="1" applyFont="1" applyBorder="1"/>
    <xf numFmtId="0" fontId="10" fillId="0" borderId="13" xfId="1" applyFont="1" applyBorder="1" applyAlignment="1">
      <alignment horizontal="right"/>
    </xf>
    <xf numFmtId="0" fontId="9" fillId="0" borderId="15" xfId="1" applyFont="1" applyBorder="1" applyAlignment="1">
      <alignment horizontal="left" vertical="center"/>
    </xf>
    <xf numFmtId="0" fontId="10" fillId="0" borderId="13" xfId="1" applyFont="1" applyBorder="1" applyAlignment="1">
      <alignment horizontal="center"/>
    </xf>
    <xf numFmtId="49" fontId="1" fillId="0" borderId="16" xfId="1" applyNumberFormat="1" applyFont="1" applyBorder="1" applyAlignment="1">
      <alignment horizontal="right"/>
    </xf>
    <xf numFmtId="0" fontId="9" fillId="0" borderId="15" xfId="1" applyFont="1" applyBorder="1" applyAlignment="1">
      <alignment vertical="center"/>
    </xf>
    <xf numFmtId="0" fontId="1" fillId="0" borderId="16" xfId="1" applyFont="1" applyBorder="1" applyAlignment="1">
      <alignment horizontal="right"/>
    </xf>
    <xf numFmtId="16" fontId="10" fillId="0" borderId="16" xfId="1" applyNumberFormat="1" applyFont="1" applyBorder="1" applyAlignment="1">
      <alignment horizontal="right"/>
    </xf>
    <xf numFmtId="0" fontId="11" fillId="0" borderId="17" xfId="1" applyFont="1" applyBorder="1"/>
    <xf numFmtId="0" fontId="11" fillId="0" borderId="17" xfId="1" applyFont="1" applyBorder="1" applyAlignment="1">
      <alignment horizontal="center"/>
    </xf>
    <xf numFmtId="0" fontId="11" fillId="0" borderId="0" xfId="1" applyFont="1"/>
    <xf numFmtId="0" fontId="12" fillId="0" borderId="0" xfId="1" applyFont="1" applyAlignment="1">
      <alignment vertical="center"/>
    </xf>
    <xf numFmtId="0" fontId="12" fillId="2" borderId="28" xfId="2" applyFont="1" applyFill="1" applyBorder="1" applyAlignment="1">
      <alignment horizontal="center" vertical="center" wrapText="1"/>
    </xf>
    <xf numFmtId="0" fontId="12" fillId="2" borderId="26" xfId="2" applyFont="1" applyFill="1" applyBorder="1" applyAlignment="1">
      <alignment horizontal="center" vertical="center" wrapText="1"/>
    </xf>
    <xf numFmtId="0" fontId="4" fillId="0" borderId="30" xfId="1" applyFont="1" applyBorder="1" applyAlignment="1">
      <alignment horizontal="center" vertical="center" wrapText="1"/>
    </xf>
    <xf numFmtId="0" fontId="4" fillId="0" borderId="31" xfId="1" applyFont="1" applyBorder="1" applyAlignment="1">
      <alignment horizontal="center" vertical="center"/>
    </xf>
    <xf numFmtId="0" fontId="14" fillId="0" borderId="32" xfId="1" applyFont="1" applyBorder="1" applyAlignment="1">
      <alignment horizontal="center" vertical="center" wrapText="1"/>
    </xf>
    <xf numFmtId="14" fontId="14" fillId="0" borderId="32" xfId="1" applyNumberFormat="1" applyFont="1" applyBorder="1" applyAlignment="1">
      <alignment horizontal="center" vertical="center" wrapText="1"/>
    </xf>
    <xf numFmtId="164" fontId="14" fillId="0" borderId="32" xfId="1" applyNumberFormat="1" applyFont="1" applyBorder="1" applyAlignment="1">
      <alignment horizontal="center" vertical="center" wrapText="1"/>
    </xf>
    <xf numFmtId="0" fontId="15" fillId="0" borderId="31" xfId="3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4" fillId="0" borderId="34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15" fillId="0" borderId="32" xfId="3" applyFont="1" applyBorder="1" applyAlignment="1">
      <alignment horizontal="center" vertical="center" wrapText="1"/>
    </xf>
    <xf numFmtId="0" fontId="11" fillId="0" borderId="32" xfId="1" applyFont="1" applyBorder="1" applyAlignment="1">
      <alignment horizontal="center" vertical="center" wrapText="1"/>
    </xf>
    <xf numFmtId="0" fontId="4" fillId="0" borderId="32" xfId="1" applyFont="1" applyBorder="1" applyAlignment="1">
      <alignment horizontal="center" vertical="center" wrapText="1"/>
    </xf>
    <xf numFmtId="0" fontId="4" fillId="0" borderId="35" xfId="1" applyFont="1" applyBorder="1" applyAlignment="1">
      <alignment horizontal="center" vertical="center" wrapText="1"/>
    </xf>
    <xf numFmtId="0" fontId="16" fillId="0" borderId="32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164" fontId="4" fillId="0" borderId="7" xfId="1" applyNumberFormat="1" applyFont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0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49" fontId="10" fillId="0" borderId="0" xfId="1" applyNumberFormat="1" applyFont="1" applyAlignment="1">
      <alignment vertical="center"/>
    </xf>
    <xf numFmtId="49" fontId="10" fillId="0" borderId="0" xfId="1" applyNumberFormat="1" applyFont="1" applyAlignment="1">
      <alignment horizontal="center" vertical="center"/>
    </xf>
    <xf numFmtId="0" fontId="4" fillId="0" borderId="4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1" fontId="4" fillId="0" borderId="0" xfId="1" applyNumberFormat="1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14" fillId="0" borderId="36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/>
    </xf>
    <xf numFmtId="0" fontId="14" fillId="0" borderId="38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12" fillId="2" borderId="24" xfId="1" applyFont="1" applyFill="1" applyBorder="1" applyAlignment="1">
      <alignment horizontal="center" vertical="center" wrapText="1"/>
    </xf>
    <xf numFmtId="0" fontId="12" fillId="2" borderId="29" xfId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9" fillId="2" borderId="32" xfId="1" applyFont="1" applyFill="1" applyBorder="1" applyAlignment="1">
      <alignment horizontal="center" vertical="center"/>
    </xf>
    <xf numFmtId="0" fontId="17" fillId="2" borderId="12" xfId="1" applyFont="1" applyFill="1" applyBorder="1" applyAlignment="1">
      <alignment horizontal="center" vertical="center"/>
    </xf>
    <xf numFmtId="0" fontId="17" fillId="2" borderId="13" xfId="1" applyFont="1" applyFill="1" applyBorder="1" applyAlignment="1">
      <alignment horizontal="center" vertical="center"/>
    </xf>
    <xf numFmtId="0" fontId="17" fillId="2" borderId="10" xfId="1" applyFont="1" applyFill="1" applyBorder="1" applyAlignment="1">
      <alignment horizontal="center" vertical="center"/>
    </xf>
    <xf numFmtId="0" fontId="17" fillId="2" borderId="16" xfId="1" applyFont="1" applyFill="1" applyBorder="1" applyAlignment="1">
      <alignment horizontal="center" vertical="center"/>
    </xf>
    <xf numFmtId="0" fontId="12" fillId="2" borderId="20" xfId="2" applyFont="1" applyFill="1" applyBorder="1" applyAlignment="1">
      <alignment horizontal="center" vertical="center" wrapText="1"/>
    </xf>
    <xf numFmtId="0" fontId="12" fillId="2" borderId="27" xfId="2" applyFont="1" applyFill="1" applyBorder="1" applyAlignment="1">
      <alignment horizontal="center" vertical="center" wrapText="1"/>
    </xf>
    <xf numFmtId="0" fontId="12" fillId="2" borderId="21" xfId="1" applyFont="1" applyFill="1" applyBorder="1" applyAlignment="1">
      <alignment horizontal="center" vertical="center" wrapText="1"/>
    </xf>
    <xf numFmtId="0" fontId="12" fillId="2" borderId="22" xfId="1" applyFont="1" applyFill="1" applyBorder="1" applyAlignment="1">
      <alignment horizontal="center" vertical="center" wrapText="1"/>
    </xf>
    <xf numFmtId="0" fontId="12" fillId="2" borderId="19" xfId="2" applyFont="1" applyFill="1" applyBorder="1" applyAlignment="1">
      <alignment horizontal="center" vertical="center" wrapText="1"/>
    </xf>
    <xf numFmtId="0" fontId="12" fillId="2" borderId="26" xfId="2" applyFont="1" applyFill="1" applyBorder="1" applyAlignment="1">
      <alignment horizontal="center" vertical="center" wrapText="1"/>
    </xf>
    <xf numFmtId="0" fontId="12" fillId="2" borderId="21" xfId="2" applyFont="1" applyFill="1" applyBorder="1" applyAlignment="1">
      <alignment horizontal="center" vertical="center" wrapText="1"/>
    </xf>
    <xf numFmtId="0" fontId="12" fillId="2" borderId="23" xfId="2" applyFont="1" applyFill="1" applyBorder="1" applyAlignment="1">
      <alignment horizontal="center" vertical="center" wrapText="1"/>
    </xf>
    <xf numFmtId="0" fontId="12" fillId="2" borderId="19" xfId="1" applyFont="1" applyFill="1" applyBorder="1" applyAlignment="1">
      <alignment horizontal="center" vertical="center" wrapText="1"/>
    </xf>
    <xf numFmtId="0" fontId="12" fillId="2" borderId="26" xfId="1" applyFont="1" applyFill="1" applyBorder="1" applyAlignment="1">
      <alignment horizontal="center" vertical="center" wrapText="1"/>
    </xf>
    <xf numFmtId="0" fontId="12" fillId="2" borderId="18" xfId="1" applyFont="1" applyFill="1" applyBorder="1" applyAlignment="1">
      <alignment horizontal="center" vertical="center"/>
    </xf>
    <xf numFmtId="0" fontId="12" fillId="2" borderId="25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9" fillId="2" borderId="12" xfId="1" applyFont="1" applyFill="1" applyBorder="1" applyAlignment="1">
      <alignment horizontal="left"/>
    </xf>
    <xf numFmtId="0" fontId="9" fillId="2" borderId="13" xfId="1" applyFont="1" applyFill="1" applyBorder="1" applyAlignment="1">
      <alignment horizontal="left"/>
    </xf>
    <xf numFmtId="0" fontId="9" fillId="2" borderId="14" xfId="1" applyFont="1" applyFill="1" applyBorder="1" applyAlignment="1">
      <alignment horizontal="left"/>
    </xf>
    <xf numFmtId="0" fontId="3" fillId="0" borderId="0" xfId="1" applyFont="1" applyAlignment="1">
      <alignment horizontal="center" vertical="center"/>
    </xf>
  </cellXfs>
  <cellStyles count="4">
    <cellStyle name="Обычный" xfId="0" builtinId="0"/>
    <cellStyle name="Обычный 2" xfId="1" xr:uid="{060B69F8-B6FE-4FB1-A025-F0C397C25B65}"/>
    <cellStyle name="Обычный_ID4938_RS_1" xfId="3" xr:uid="{B0F59A31-5D57-4DC7-92EB-A186A5F0FAB2}"/>
    <cellStyle name="Обычный_Стартовый протокол Смирнов_20101106_Results" xfId="2" xr:uid="{F92695B5-B70B-4155-83B0-185D90AAB7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680247</xdr:colOff>
      <xdr:row>3</xdr:row>
      <xdr:rowOff>96132</xdr:rowOff>
    </xdr:from>
    <xdr:to>
      <xdr:col>3</xdr:col>
      <xdr:colOff>390932</xdr:colOff>
      <xdr:row>5</xdr:row>
      <xdr:rowOff>174626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7C2F344E-2561-427C-84E7-96AE8FAB9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6247" y="800982"/>
          <a:ext cx="860035" cy="548394"/>
        </a:xfrm>
        <a:prstGeom prst="rect">
          <a:avLst/>
        </a:prstGeom>
      </xdr:spPr>
    </xdr:pic>
    <xdr:clientData/>
  </xdr:twoCellAnchor>
  <xdr:twoCellAnchor editAs="oneCell">
    <xdr:from>
      <xdr:col>2</xdr:col>
      <xdr:colOff>628828</xdr:colOff>
      <xdr:row>0</xdr:row>
      <xdr:rowOff>44856</xdr:rowOff>
    </xdr:from>
    <xdr:to>
      <xdr:col>3</xdr:col>
      <xdr:colOff>465540</xdr:colOff>
      <xdr:row>3</xdr:row>
      <xdr:rowOff>23812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DF77629-5703-47A2-8344-8ECF54792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4828" y="44856"/>
          <a:ext cx="986062" cy="683806"/>
        </a:xfrm>
        <a:prstGeom prst="rect">
          <a:avLst/>
        </a:prstGeom>
      </xdr:spPr>
    </xdr:pic>
    <xdr:clientData/>
  </xdr:twoCellAnchor>
  <xdr:twoCellAnchor>
    <xdr:from>
      <xdr:col>19</xdr:col>
      <xdr:colOff>587375</xdr:colOff>
      <xdr:row>3</xdr:row>
      <xdr:rowOff>165440</xdr:rowOff>
    </xdr:from>
    <xdr:to>
      <xdr:col>23</xdr:col>
      <xdr:colOff>39686</xdr:colOff>
      <xdr:row>5</xdr:row>
      <xdr:rowOff>0</xdr:rowOff>
    </xdr:to>
    <xdr:pic>
      <xdr:nvPicPr>
        <xdr:cNvPr id="5" name="Рисунок 6" descr="Рисунок 6">
          <a:extLst>
            <a:ext uri="{FF2B5EF4-FFF2-40B4-BE49-F238E27FC236}">
              <a16:creationId xmlns:a16="http://schemas.microsoft.com/office/drawing/2014/main" id="{954C68FC-0DE7-486B-B8BC-957C2B3FA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318875" y="870290"/>
          <a:ext cx="868361" cy="55211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20</xdr:col>
      <xdr:colOff>0</xdr:colOff>
      <xdr:row>0</xdr:row>
      <xdr:rowOff>29986</xdr:rowOff>
    </xdr:from>
    <xdr:to>
      <xdr:col>22</xdr:col>
      <xdr:colOff>746125</xdr:colOff>
      <xdr:row>3</xdr:row>
      <xdr:rowOff>97288</xdr:rowOff>
    </xdr:to>
    <xdr:pic>
      <xdr:nvPicPr>
        <xdr:cNvPr id="6" name="Рисунок 5" descr="Рисунок 5">
          <a:extLst>
            <a:ext uri="{FF2B5EF4-FFF2-40B4-BE49-F238E27FC236}">
              <a16:creationId xmlns:a16="http://schemas.microsoft.com/office/drawing/2014/main" id="{6126322F-DED8-46FC-A0DE-BA033EE07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360150" y="29986"/>
          <a:ext cx="746125" cy="77215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680247</xdr:colOff>
      <xdr:row>3</xdr:row>
      <xdr:rowOff>96132</xdr:rowOff>
    </xdr:from>
    <xdr:to>
      <xdr:col>3</xdr:col>
      <xdr:colOff>390932</xdr:colOff>
      <xdr:row>5</xdr:row>
      <xdr:rowOff>174626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EAAB6C78-CB0E-4A27-AC37-0727B0B6C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6247" y="800982"/>
          <a:ext cx="860035" cy="548394"/>
        </a:xfrm>
        <a:prstGeom prst="rect">
          <a:avLst/>
        </a:prstGeom>
      </xdr:spPr>
    </xdr:pic>
    <xdr:clientData/>
  </xdr:twoCellAnchor>
  <xdr:twoCellAnchor editAs="oneCell">
    <xdr:from>
      <xdr:col>2</xdr:col>
      <xdr:colOff>628828</xdr:colOff>
      <xdr:row>0</xdr:row>
      <xdr:rowOff>44856</xdr:rowOff>
    </xdr:from>
    <xdr:to>
      <xdr:col>3</xdr:col>
      <xdr:colOff>465540</xdr:colOff>
      <xdr:row>3</xdr:row>
      <xdr:rowOff>23812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15198CF2-A5A4-4E4F-A2B7-17B51A774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4828" y="44856"/>
          <a:ext cx="986062" cy="683806"/>
        </a:xfrm>
        <a:prstGeom prst="rect">
          <a:avLst/>
        </a:prstGeom>
      </xdr:spPr>
    </xdr:pic>
    <xdr:clientData/>
  </xdr:twoCellAnchor>
  <xdr:twoCellAnchor>
    <xdr:from>
      <xdr:col>19</xdr:col>
      <xdr:colOff>587375</xdr:colOff>
      <xdr:row>3</xdr:row>
      <xdr:rowOff>165440</xdr:rowOff>
    </xdr:from>
    <xdr:to>
      <xdr:col>23</xdr:col>
      <xdr:colOff>39686</xdr:colOff>
      <xdr:row>5</xdr:row>
      <xdr:rowOff>0</xdr:rowOff>
    </xdr:to>
    <xdr:pic>
      <xdr:nvPicPr>
        <xdr:cNvPr id="5" name="Рисунок 6" descr="Рисунок 6">
          <a:extLst>
            <a:ext uri="{FF2B5EF4-FFF2-40B4-BE49-F238E27FC236}">
              <a16:creationId xmlns:a16="http://schemas.microsoft.com/office/drawing/2014/main" id="{917D59D1-DA8C-4F55-B47B-5C67CFF9E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50775" y="870290"/>
          <a:ext cx="868361" cy="55211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20</xdr:col>
      <xdr:colOff>0</xdr:colOff>
      <xdr:row>0</xdr:row>
      <xdr:rowOff>29986</xdr:rowOff>
    </xdr:from>
    <xdr:to>
      <xdr:col>22</xdr:col>
      <xdr:colOff>746125</xdr:colOff>
      <xdr:row>3</xdr:row>
      <xdr:rowOff>97288</xdr:rowOff>
    </xdr:to>
    <xdr:pic>
      <xdr:nvPicPr>
        <xdr:cNvPr id="6" name="Рисунок 5" descr="Рисунок 5">
          <a:extLst>
            <a:ext uri="{FF2B5EF4-FFF2-40B4-BE49-F238E27FC236}">
              <a16:creationId xmlns:a16="http://schemas.microsoft.com/office/drawing/2014/main" id="{C980E775-BE28-4CA9-8CC5-CF7D34D99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592050" y="29986"/>
          <a:ext cx="746125" cy="77215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680247</xdr:colOff>
      <xdr:row>3</xdr:row>
      <xdr:rowOff>96132</xdr:rowOff>
    </xdr:from>
    <xdr:to>
      <xdr:col>3</xdr:col>
      <xdr:colOff>390932</xdr:colOff>
      <xdr:row>5</xdr:row>
      <xdr:rowOff>174626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D36A35CA-2139-42FA-9AAE-5F209A9D5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6247" y="800982"/>
          <a:ext cx="860035" cy="548394"/>
        </a:xfrm>
        <a:prstGeom prst="rect">
          <a:avLst/>
        </a:prstGeom>
      </xdr:spPr>
    </xdr:pic>
    <xdr:clientData/>
  </xdr:twoCellAnchor>
  <xdr:twoCellAnchor editAs="oneCell">
    <xdr:from>
      <xdr:col>2</xdr:col>
      <xdr:colOff>628828</xdr:colOff>
      <xdr:row>0</xdr:row>
      <xdr:rowOff>44856</xdr:rowOff>
    </xdr:from>
    <xdr:to>
      <xdr:col>3</xdr:col>
      <xdr:colOff>465540</xdr:colOff>
      <xdr:row>3</xdr:row>
      <xdr:rowOff>23812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A6AC1340-FEC9-4DEB-846E-60D04CEE8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4828" y="44856"/>
          <a:ext cx="986062" cy="683806"/>
        </a:xfrm>
        <a:prstGeom prst="rect">
          <a:avLst/>
        </a:prstGeom>
      </xdr:spPr>
    </xdr:pic>
    <xdr:clientData/>
  </xdr:twoCellAnchor>
  <xdr:twoCellAnchor>
    <xdr:from>
      <xdr:col>19</xdr:col>
      <xdr:colOff>587375</xdr:colOff>
      <xdr:row>3</xdr:row>
      <xdr:rowOff>165440</xdr:rowOff>
    </xdr:from>
    <xdr:to>
      <xdr:col>23</xdr:col>
      <xdr:colOff>39686</xdr:colOff>
      <xdr:row>5</xdr:row>
      <xdr:rowOff>0</xdr:rowOff>
    </xdr:to>
    <xdr:pic>
      <xdr:nvPicPr>
        <xdr:cNvPr id="5" name="Рисунок 6" descr="Рисунок 6">
          <a:extLst>
            <a:ext uri="{FF2B5EF4-FFF2-40B4-BE49-F238E27FC236}">
              <a16:creationId xmlns:a16="http://schemas.microsoft.com/office/drawing/2014/main" id="{C69ABB52-8226-456D-9829-1BA848A61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925425" y="870290"/>
          <a:ext cx="868361" cy="55211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20</xdr:col>
      <xdr:colOff>0</xdr:colOff>
      <xdr:row>0</xdr:row>
      <xdr:rowOff>29986</xdr:rowOff>
    </xdr:from>
    <xdr:to>
      <xdr:col>22</xdr:col>
      <xdr:colOff>746125</xdr:colOff>
      <xdr:row>3</xdr:row>
      <xdr:rowOff>97288</xdr:rowOff>
    </xdr:to>
    <xdr:pic>
      <xdr:nvPicPr>
        <xdr:cNvPr id="6" name="Рисунок 5" descr="Рисунок 5">
          <a:extLst>
            <a:ext uri="{FF2B5EF4-FFF2-40B4-BE49-F238E27FC236}">
              <a16:creationId xmlns:a16="http://schemas.microsoft.com/office/drawing/2014/main" id="{15DBA764-25BE-4E45-B21B-21F27EC34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966700" y="29986"/>
          <a:ext cx="746125" cy="77215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73;&#1086;&#1095;&#1072;&#1103;%20&#1085;&#1086;&#1074;&#1086;&#1089;&#1080;&#1073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(3)"/>
      <sheetName val="список"/>
      <sheetName val=" НСО-инд.гонка Ю 13-14 лет"/>
      <sheetName val=" НСО-инд.гонка Д 13-14 лет"/>
      <sheetName val="стартовый инд."/>
      <sheetName val="спиУЧ"/>
      <sheetName val=" инд.гонка Д 15-16 лет "/>
      <sheetName val=" инд.гонка Ю15-16 лет"/>
      <sheetName val=" инд.гонка Д17-18"/>
      <sheetName val=" инд.гонка Ю17-18"/>
      <sheetName val=" г.г. -Д15-16 лет"/>
      <sheetName val=" г.г. -Ю15-16 лет "/>
      <sheetName val=" г.г. -Д17-18 лет"/>
      <sheetName val=" г.г. -Ю17-18 лет"/>
      <sheetName val="критериум Д.15-16"/>
      <sheetName val="критериум Ю.15-16"/>
      <sheetName val="критериум Ю.17-18"/>
      <sheetName val=" НСО-инд.гонка Ю15-16 лет (2)"/>
      <sheetName val="критериум Д.13-14НСО"/>
      <sheetName val="критериум Ю.13-14НСО"/>
      <sheetName val=" г.г. -Д13-14 лет НСО"/>
      <sheetName val=" г.г. -Ю13-14 лет НСО"/>
      <sheetName val=" г.г. -Ю15-16 летНСО"/>
      <sheetName val="критериум Д17-18 "/>
      <sheetName val="регистрация"/>
      <sheetName val="суммаличн1"/>
      <sheetName val="комзачем1"/>
      <sheetName val="Акт.гонщик 2этап"/>
      <sheetName val="Молодой.гонщик 2этап"/>
      <sheetName val="суммаличн2"/>
      <sheetName val="комзачем (2)"/>
      <sheetName val="3-этап г.г.  "/>
      <sheetName val="Акт.гонщик 3этап"/>
      <sheetName val="Акт.гонщик сумма"/>
      <sheetName val="суммаличн3"/>
      <sheetName val="комзачем (3)"/>
      <sheetName val="Молодой.гонщик 3 этап"/>
      <sheetName val="стартовый ком.гонка"/>
      <sheetName val="4-этап к.г."/>
      <sheetName val="Молодой.гонщик 4 этап"/>
      <sheetName val="ком.зачет"/>
      <sheetName val="суммаличн4"/>
      <sheetName val="комзачем (4)"/>
      <sheetName val="вк инд.гонка"/>
      <sheetName val="стартовый пара"/>
      <sheetName val="пара.ПОО юн.15-16"/>
      <sheetName val="Лист1"/>
      <sheetName val="скретч млД (2)"/>
      <sheetName val="4-этап к.г. (2)"/>
      <sheetName val="ГГ по очкам млЮ (2)"/>
      <sheetName val="ГГ по очкам млД (2)"/>
    </sheetNames>
    <definedNames>
      <definedName name="_xlnm.Print_Area" refersTo="='список'!$A$1:$G$83" sheetId="1"/>
    </definedNames>
    <sheetDataSet>
      <sheetData sheetId="0">
        <row r="1">
          <cell r="A1" t="str">
            <v>№</v>
          </cell>
          <cell r="B1" t="str">
            <v>ФИО</v>
          </cell>
          <cell r="C1" t="str">
            <v>UCI ID</v>
          </cell>
          <cell r="D1" t="str">
            <v>Дата</v>
          </cell>
          <cell r="E1" t="str">
            <v>Разряд</v>
          </cell>
          <cell r="F1" t="str">
            <v>территориальная принадлежность</v>
          </cell>
          <cell r="G1" t="str">
            <v>принадлежность к организации</v>
          </cell>
        </row>
        <row r="2">
          <cell r="A2">
            <v>1</v>
          </cell>
          <cell r="B2" t="str">
            <v>КРАСЮК Варвара Владимировна</v>
          </cell>
          <cell r="C2">
            <v>10114286996</v>
          </cell>
          <cell r="D2">
            <v>39383</v>
          </cell>
          <cell r="E2" t="str">
            <v>КМС</v>
          </cell>
          <cell r="F2" t="str">
            <v>Кемеровская область</v>
          </cell>
          <cell r="G2" t="str">
            <v xml:space="preserve">МАУДО "СШОР № 2" </v>
          </cell>
        </row>
        <row r="3">
          <cell r="A3">
            <v>1</v>
          </cell>
          <cell r="B3" t="str">
            <v>ГЕРАСИМОВА Александра Павловна</v>
          </cell>
          <cell r="C3">
            <v>10128500934</v>
          </cell>
          <cell r="D3">
            <v>39652</v>
          </cell>
          <cell r="E3" t="str">
            <v>КМС</v>
          </cell>
          <cell r="F3" t="str">
            <v>Новосибирская область</v>
          </cell>
          <cell r="G3" t="str">
            <v>МБУ СШ "ТЭИС"</v>
          </cell>
        </row>
        <row r="4">
          <cell r="B4" t="str">
            <v>КОНОНЕНКО Максим Алексеевич</v>
          </cell>
          <cell r="C4">
            <v>10113103091</v>
          </cell>
          <cell r="D4">
            <v>39096</v>
          </cell>
          <cell r="E4" t="str">
            <v>КМС</v>
          </cell>
          <cell r="F4" t="str">
            <v>Самарская область</v>
          </cell>
          <cell r="G4" t="str">
            <v>ГАУ ДО СО СШОР № 7</v>
          </cell>
        </row>
        <row r="5">
          <cell r="B5" t="str">
            <v>ЛУЦЮК Владислав Юрьевич</v>
          </cell>
          <cell r="C5">
            <v>10128428283</v>
          </cell>
          <cell r="D5">
            <v>39257</v>
          </cell>
          <cell r="E5" t="str">
            <v>КМС</v>
          </cell>
          <cell r="F5" t="str">
            <v>Новосибирская область</v>
          </cell>
          <cell r="G5" t="str">
            <v>МБУ ДО СШ "ТЭИС"</v>
          </cell>
        </row>
        <row r="6">
          <cell r="B6" t="str">
            <v>СЕМЬЯНОВ Александр Андреевич</v>
          </cell>
          <cell r="C6">
            <v>10127677141</v>
          </cell>
          <cell r="D6">
            <v>39344</v>
          </cell>
          <cell r="E6" t="str">
            <v>КМС</v>
          </cell>
          <cell r="F6" t="str">
            <v>Новосибирская область</v>
          </cell>
          <cell r="G6" t="str">
            <v>МБУ ДО "СШ "Авангард" г. Бердск</v>
          </cell>
        </row>
        <row r="7">
          <cell r="B7" t="str">
            <v>ЗЫКОВ Николай Андреевич</v>
          </cell>
          <cell r="C7">
            <v>10117596114</v>
          </cell>
          <cell r="D7">
            <v>39367</v>
          </cell>
          <cell r="E7" t="str">
            <v>КМС</v>
          </cell>
          <cell r="F7" t="str">
            <v>Новосибирская область</v>
          </cell>
          <cell r="G7" t="str">
            <v>МБУ ДО СШ "ТЭИС"</v>
          </cell>
        </row>
        <row r="8">
          <cell r="B8" t="str">
            <v>ПОКРОВСКИЙ Владислав Михайлович</v>
          </cell>
          <cell r="C8">
            <v>10127677242</v>
          </cell>
          <cell r="D8">
            <v>39474</v>
          </cell>
          <cell r="E8" t="str">
            <v>1 СР</v>
          </cell>
          <cell r="F8" t="str">
            <v>Новосибирская область</v>
          </cell>
          <cell r="G8" t="str">
            <v>МБУ ДО "СШ "Авангард" г. Бердск</v>
          </cell>
        </row>
        <row r="9">
          <cell r="B9" t="str">
            <v>СПЕСИВЦЕВ Михаил Алексеевич</v>
          </cell>
          <cell r="C9">
            <v>10133001633</v>
          </cell>
          <cell r="D9">
            <v>39649</v>
          </cell>
          <cell r="E9" t="str">
            <v>КМС</v>
          </cell>
          <cell r="F9" t="str">
            <v>Кемеровская область</v>
          </cell>
          <cell r="G9" t="str">
            <v xml:space="preserve">МАУДО "СШОР № 2" </v>
          </cell>
        </row>
        <row r="10">
          <cell r="B10" t="str">
            <v>ШАПКИН Егор Иванович</v>
          </cell>
          <cell r="C10">
            <v>10130118511</v>
          </cell>
          <cell r="D10">
            <v>39785</v>
          </cell>
          <cell r="E10" t="str">
            <v>1 СР</v>
          </cell>
          <cell r="F10" t="str">
            <v>Новосибирская область</v>
          </cell>
          <cell r="G10" t="str">
            <v>МБУ ДО СШ "ТЭИС"</v>
          </cell>
        </row>
        <row r="11">
          <cell r="B11" t="str">
            <v>ГРЕЧКИН Максим Евгеньевич</v>
          </cell>
          <cell r="C11">
            <v>10141439926</v>
          </cell>
          <cell r="D11">
            <v>39795</v>
          </cell>
          <cell r="E11" t="str">
            <v>1 СР</v>
          </cell>
          <cell r="F11" t="str">
            <v>Новосибирская область</v>
          </cell>
          <cell r="G11" t="str">
            <v>МБУ ДО "СШ "Авангард" г. Бердск</v>
          </cell>
        </row>
        <row r="13">
          <cell r="A13">
            <v>1</v>
          </cell>
          <cell r="B13" t="str">
            <v>МАТУСЯ Дарья Кирилловна</v>
          </cell>
          <cell r="C13">
            <v>10142735581</v>
          </cell>
          <cell r="D13">
            <v>40182</v>
          </cell>
          <cell r="E13" t="str">
            <v>2 СР</v>
          </cell>
          <cell r="F13" t="str">
            <v>Омская область</v>
          </cell>
          <cell r="G13" t="str">
            <v>БУ ОО ДО "СШОР "Академия велоспорта"</v>
          </cell>
        </row>
        <row r="14">
          <cell r="A14">
            <v>1</v>
          </cell>
          <cell r="B14" t="str">
            <v>ЕФРЕМОВА Карина Владимировна</v>
          </cell>
          <cell r="C14">
            <v>10149843863</v>
          </cell>
          <cell r="D14">
            <v>40297</v>
          </cell>
          <cell r="E14" t="str">
            <v>КМС</v>
          </cell>
          <cell r="F14" t="str">
            <v>Кемеровская область</v>
          </cell>
          <cell r="G14" t="str">
            <v xml:space="preserve">МАУДО "СШОР № 2" </v>
          </cell>
        </row>
        <row r="15">
          <cell r="A15">
            <v>1</v>
          </cell>
          <cell r="B15" t="str">
            <v>ИВАНОВА Полина Андреевна</v>
          </cell>
          <cell r="C15">
            <v>10154047296</v>
          </cell>
          <cell r="D15">
            <v>40304</v>
          </cell>
          <cell r="E15" t="str">
            <v>2 СР</v>
          </cell>
          <cell r="F15" t="str">
            <v>Новосибирская область</v>
          </cell>
          <cell r="G15" t="str">
            <v>МБУ ДО "СШ "Авангард" г. Бердск</v>
          </cell>
        </row>
        <row r="16">
          <cell r="A16">
            <v>1</v>
          </cell>
          <cell r="B16" t="str">
            <v>ЛИПАТНИКОВА Яна Романовна</v>
          </cell>
          <cell r="C16">
            <v>10143131665</v>
          </cell>
          <cell r="D16">
            <v>40346</v>
          </cell>
          <cell r="E16" t="str">
            <v>КМС</v>
          </cell>
          <cell r="F16" t="str">
            <v>Новосибирская область</v>
          </cell>
          <cell r="G16" t="str">
            <v>МБУ ДО СШ "ТЭИС"</v>
          </cell>
        </row>
        <row r="17">
          <cell r="A17">
            <v>1</v>
          </cell>
          <cell r="B17" t="str">
            <v>РУДЕНКО Маргарита Андреевна</v>
          </cell>
          <cell r="C17">
            <v>10143130554</v>
          </cell>
          <cell r="D17">
            <v>40394</v>
          </cell>
          <cell r="E17" t="str">
            <v>КМС</v>
          </cell>
          <cell r="F17" t="str">
            <v>Новосибирская область</v>
          </cell>
          <cell r="G17" t="str">
            <v>МБУ ДО СШ "ТЭИС"</v>
          </cell>
        </row>
        <row r="18">
          <cell r="A18">
            <v>1</v>
          </cell>
          <cell r="B18" t="str">
            <v>ПЕРЕПЕЧИНА Евгения Михайловна</v>
          </cell>
          <cell r="C18">
            <v>10133869175</v>
          </cell>
          <cell r="D18">
            <v>40396</v>
          </cell>
          <cell r="E18" t="str">
            <v>1 СР</v>
          </cell>
          <cell r="F18" t="str">
            <v>Омская область</v>
          </cell>
          <cell r="G18" t="str">
            <v>БУ ОО ДО "СШОР "Академия велоспорта"</v>
          </cell>
        </row>
        <row r="19">
          <cell r="A19">
            <v>1</v>
          </cell>
          <cell r="B19" t="str">
            <v>СТЕПАНОВА Злата Сергеевна</v>
          </cell>
          <cell r="C19">
            <v>10133870084</v>
          </cell>
          <cell r="D19">
            <v>40430</v>
          </cell>
          <cell r="E19" t="str">
            <v>1 СР</v>
          </cell>
          <cell r="F19" t="str">
            <v>Омская область</v>
          </cell>
          <cell r="G19" t="str">
            <v>БУ ОО ДО "СШОР "Академия велоспорта"</v>
          </cell>
        </row>
        <row r="20">
          <cell r="A20">
            <v>1</v>
          </cell>
          <cell r="B20" t="str">
            <v>КИШЛАРЬ Ева Станиславовна</v>
          </cell>
          <cell r="C20">
            <v>10164839457</v>
          </cell>
          <cell r="D20">
            <v>40456</v>
          </cell>
          <cell r="E20" t="str">
            <v>2 СР</v>
          </cell>
          <cell r="F20" t="str">
            <v>Новосибирская область</v>
          </cell>
          <cell r="G20" t="str">
            <v>МБУ ДО СШ "ТЭИС"</v>
          </cell>
        </row>
        <row r="21">
          <cell r="A21">
            <v>1</v>
          </cell>
          <cell r="B21" t="str">
            <v>СЕРГЕЕВА София Александровна</v>
          </cell>
          <cell r="C21">
            <v>10146046315</v>
          </cell>
          <cell r="D21">
            <v>40493</v>
          </cell>
          <cell r="E21" t="str">
            <v>1 СР</v>
          </cell>
          <cell r="F21" t="str">
            <v>Новосибирская область</v>
          </cell>
          <cell r="G21" t="str">
            <v>МБУ ДО СШ "ТЭИС"</v>
          </cell>
        </row>
        <row r="22">
          <cell r="A22">
            <v>1</v>
          </cell>
          <cell r="B22" t="str">
            <v>СТУДЕНКОВА Ярослава Петровна</v>
          </cell>
          <cell r="C22">
            <v>10153618678</v>
          </cell>
          <cell r="D22">
            <v>40520</v>
          </cell>
          <cell r="E22" t="str">
            <v>2 СР</v>
          </cell>
          <cell r="F22" t="str">
            <v>Новосибирская область</v>
          </cell>
          <cell r="G22" t="str">
            <v>МБУ ДО СШ "ТЭИС"</v>
          </cell>
        </row>
        <row r="23">
          <cell r="A23">
            <v>1</v>
          </cell>
          <cell r="B23" t="str">
            <v>АНДРОНОВА Валерия Владимировна</v>
          </cell>
          <cell r="C23">
            <v>10156861411</v>
          </cell>
          <cell r="D23">
            <v>40605</v>
          </cell>
          <cell r="E23" t="str">
            <v>2 СР</v>
          </cell>
          <cell r="F23" t="str">
            <v>Новосибирская область</v>
          </cell>
          <cell r="G23" t="str">
            <v>МБУ ДО СШ "ТЭИС"</v>
          </cell>
        </row>
        <row r="24">
          <cell r="A24">
            <v>1</v>
          </cell>
          <cell r="B24" t="str">
            <v>ЯНУШКЕВИЧ Юлианна Валентиновна</v>
          </cell>
          <cell r="C24">
            <v>10149834163</v>
          </cell>
          <cell r="D24">
            <v>40676</v>
          </cell>
          <cell r="E24" t="str">
            <v>2 СР</v>
          </cell>
          <cell r="F24" t="str">
            <v>Омская область</v>
          </cell>
          <cell r="G24" t="str">
            <v>БУ ОО ДО "СШОР "Академия велоспорта"</v>
          </cell>
        </row>
        <row r="25">
          <cell r="A25">
            <v>1</v>
          </cell>
          <cell r="B25" t="str">
            <v>КЛОЧКО Алина Валерьевна</v>
          </cell>
          <cell r="C25">
            <v>10139109296</v>
          </cell>
          <cell r="D25">
            <v>40765</v>
          </cell>
          <cell r="E25" t="str">
            <v>1 СР</v>
          </cell>
          <cell r="F25" t="str">
            <v>Омская область</v>
          </cell>
          <cell r="G25" t="str">
            <v>БУ ОО ДО "СШОР "Академия велоспорта"</v>
          </cell>
        </row>
        <row r="26">
          <cell r="A26">
            <v>1</v>
          </cell>
          <cell r="B26" t="str">
            <v>ТИМОШЕНКО Александра Михайловна</v>
          </cell>
          <cell r="C26">
            <v>10154047300</v>
          </cell>
          <cell r="D26">
            <v>40422</v>
          </cell>
          <cell r="E26" t="str">
            <v>2 СР</v>
          </cell>
          <cell r="F26" t="str">
            <v>Новосибирская область</v>
          </cell>
          <cell r="G26" t="str">
            <v>МБУ ДО "СШ "Авангард" г. Бердск</v>
          </cell>
        </row>
        <row r="27">
          <cell r="B27" t="str">
            <v>КЕТЛЕР Лев Александрович</v>
          </cell>
          <cell r="C27">
            <v>10130778111</v>
          </cell>
          <cell r="D27">
            <v>39833</v>
          </cell>
          <cell r="E27" t="str">
            <v>1 СР</v>
          </cell>
          <cell r="F27" t="str">
            <v>Омская область</v>
          </cell>
          <cell r="G27" t="str">
            <v>БУ ОО ДО "СШОР "Академия велоспорта"</v>
          </cell>
        </row>
        <row r="28">
          <cell r="B28" t="str">
            <v>ПЕЧЕРИН Дмитрий Владиславович</v>
          </cell>
          <cell r="C28">
            <v>10149837294</v>
          </cell>
          <cell r="D28">
            <v>39867</v>
          </cell>
          <cell r="E28" t="str">
            <v>КМС</v>
          </cell>
          <cell r="F28" t="str">
            <v>Кемеровская область</v>
          </cell>
          <cell r="G28" t="str">
            <v xml:space="preserve">МАУДО "СШОР № 2" </v>
          </cell>
        </row>
        <row r="29">
          <cell r="B29" t="str">
            <v>ТЮСЕНКОВ Артем Александрович</v>
          </cell>
          <cell r="C29">
            <v>10115821620</v>
          </cell>
          <cell r="D29">
            <v>39890</v>
          </cell>
          <cell r="E29" t="str">
            <v>1 СР</v>
          </cell>
          <cell r="F29" t="str">
            <v>Омская область</v>
          </cell>
          <cell r="G29" t="str">
            <v>БУ ОО ДО "СШОР "Академия велоспорта"</v>
          </cell>
        </row>
        <row r="30">
          <cell r="B30" t="str">
            <v>ТЕТЕНКОВ Трофим Евгеньевич</v>
          </cell>
          <cell r="C30">
            <v>10140354435</v>
          </cell>
          <cell r="D30">
            <v>39903</v>
          </cell>
          <cell r="E30" t="str">
            <v>1 СР</v>
          </cell>
          <cell r="F30" t="str">
            <v>Новосибирская область</v>
          </cell>
          <cell r="G30" t="str">
            <v>МБУ ДО СШ "ТЭИС"</v>
          </cell>
        </row>
        <row r="31">
          <cell r="B31" t="str">
            <v>ФУКС Даниил Александрович</v>
          </cell>
          <cell r="C31">
            <v>10142530265</v>
          </cell>
          <cell r="D31">
            <v>40015</v>
          </cell>
          <cell r="E31" t="str">
            <v>1 СР</v>
          </cell>
          <cell r="F31" t="str">
            <v>Омская область</v>
          </cell>
          <cell r="G31" t="str">
            <v>БУ ОО ДО "СШОР "Академия велоспорта"</v>
          </cell>
        </row>
        <row r="32">
          <cell r="B32" t="str">
            <v>БЕЛОБОРОДОВ Вячеслав Ильич</v>
          </cell>
          <cell r="C32">
            <v>10141013934</v>
          </cell>
          <cell r="D32">
            <v>40016</v>
          </cell>
          <cell r="E32" t="str">
            <v>КМС</v>
          </cell>
          <cell r="F32" t="str">
            <v>Новосибирская область</v>
          </cell>
          <cell r="G32" t="str">
            <v>МБУ ДО СШ "ТЭИС"</v>
          </cell>
        </row>
        <row r="33">
          <cell r="B33" t="str">
            <v>ПРОТАСОВ Никита Евгеньевич</v>
          </cell>
          <cell r="C33">
            <v>10131029095</v>
          </cell>
          <cell r="D33">
            <v>40052</v>
          </cell>
          <cell r="E33" t="str">
            <v>2 СР</v>
          </cell>
          <cell r="F33" t="str">
            <v>Новосибирская область</v>
          </cell>
          <cell r="G33" t="str">
            <v>МБУ ДО "СШ "Авангард" г. Бердск</v>
          </cell>
        </row>
        <row r="34">
          <cell r="B34" t="str">
            <v>НЕМЧАНИНОВ Алексей Александрович</v>
          </cell>
          <cell r="C34">
            <v>10129901875</v>
          </cell>
          <cell r="D34">
            <v>40068</v>
          </cell>
          <cell r="E34" t="str">
            <v>1 СР</v>
          </cell>
          <cell r="F34" t="str">
            <v>Новосибирская область</v>
          </cell>
          <cell r="G34" t="str">
            <v>МБУ ДО СШ "ТЭИС"</v>
          </cell>
        </row>
        <row r="35">
          <cell r="B35" t="str">
            <v>ГРУДИНИН Егор Артемович</v>
          </cell>
          <cell r="D35">
            <v>40111</v>
          </cell>
          <cell r="E35" t="str">
            <v>2 СР</v>
          </cell>
          <cell r="F35" t="str">
            <v>Кемеровская область</v>
          </cell>
          <cell r="G35" t="str">
            <v xml:space="preserve">МАУДО "СШОР № 2" </v>
          </cell>
        </row>
        <row r="36">
          <cell r="B36" t="str">
            <v>ГОРОХ Кирилл Денисович</v>
          </cell>
          <cell r="C36">
            <v>10133681744</v>
          </cell>
          <cell r="D36">
            <v>40213</v>
          </cell>
          <cell r="E36" t="str">
            <v>1 СР</v>
          </cell>
          <cell r="F36" t="str">
            <v>Омская область</v>
          </cell>
          <cell r="G36" t="str">
            <v>БУ ДО г.Омска "СШОР № 8 им.В.Соколова"</v>
          </cell>
        </row>
        <row r="37">
          <cell r="B37" t="str">
            <v>ГОРСКИЙ Петр Александрович</v>
          </cell>
          <cell r="C37">
            <v>10143132675</v>
          </cell>
          <cell r="D37">
            <v>40219</v>
          </cell>
          <cell r="E37" t="str">
            <v>1 СР</v>
          </cell>
          <cell r="F37" t="str">
            <v>Новосибирская область</v>
          </cell>
          <cell r="G37" t="str">
            <v>МБУ ДО СШ "ТЭИС"</v>
          </cell>
        </row>
        <row r="38">
          <cell r="B38" t="str">
            <v>СЕРЕДА Матвей Станиславович</v>
          </cell>
          <cell r="C38">
            <v>10143134695</v>
          </cell>
          <cell r="D38">
            <v>40351</v>
          </cell>
          <cell r="E38" t="str">
            <v>2 СР</v>
          </cell>
          <cell r="F38" t="str">
            <v>Новосибирская область</v>
          </cell>
          <cell r="G38" t="str">
            <v>МБУ ДО СШ "ТЭИС"</v>
          </cell>
        </row>
        <row r="39">
          <cell r="B39" t="str">
            <v>КОЛОВОРОТНЫЙ Степан Антонович</v>
          </cell>
          <cell r="C39">
            <v>10150169522</v>
          </cell>
          <cell r="D39">
            <v>40354</v>
          </cell>
          <cell r="E39" t="str">
            <v>1 СР</v>
          </cell>
          <cell r="F39" t="str">
            <v>Омская область</v>
          </cell>
          <cell r="G39" t="str">
            <v>БУ ОО ДО "СШОР "Академия велоспорта"</v>
          </cell>
        </row>
        <row r="40">
          <cell r="B40" t="str">
            <v>ВОЛИК Даниил Евгеньевич</v>
          </cell>
          <cell r="C40">
            <v>10133949708</v>
          </cell>
          <cell r="D40">
            <v>40360</v>
          </cell>
          <cell r="E40" t="str">
            <v>1 СР</v>
          </cell>
          <cell r="F40" t="str">
            <v>Омская область</v>
          </cell>
          <cell r="G40" t="str">
            <v>БУ ОО ДО "СШОР "Академия велоспорта"</v>
          </cell>
        </row>
        <row r="41">
          <cell r="B41" t="str">
            <v>БУРТАСОВ Ростислав Александрович</v>
          </cell>
          <cell r="C41">
            <v>10164644245</v>
          </cell>
          <cell r="D41">
            <v>40365</v>
          </cell>
          <cell r="E41" t="str">
            <v>2 СР</v>
          </cell>
          <cell r="F41" t="str">
            <v>Новосибирская область</v>
          </cell>
          <cell r="G41" t="str">
            <v>МБУ ДО СШ "ТЭИС"</v>
          </cell>
        </row>
        <row r="42">
          <cell r="B42" t="str">
            <v>БРУЕВ Матвей Алексеевич</v>
          </cell>
          <cell r="C42">
            <v>10133971532</v>
          </cell>
          <cell r="D42">
            <v>40395</v>
          </cell>
          <cell r="E42" t="str">
            <v>1 СР</v>
          </cell>
          <cell r="F42" t="str">
            <v>Омская область</v>
          </cell>
          <cell r="G42" t="str">
            <v>БУ ОО ДО "СШОР "Академия велоспорта"</v>
          </cell>
        </row>
        <row r="43">
          <cell r="B43" t="str">
            <v>СИНИЦЫН Игорь Дмитриевич</v>
          </cell>
          <cell r="D43">
            <v>40406</v>
          </cell>
          <cell r="E43" t="str">
            <v>2 СР</v>
          </cell>
          <cell r="F43" t="str">
            <v>Новосибирская область</v>
          </cell>
          <cell r="G43" t="str">
            <v>МБУ ДО СШ "ТЭИС"</v>
          </cell>
        </row>
        <row r="44">
          <cell r="B44" t="str">
            <v>ПАРГАЧЕВСКИЙ Андрей Николаевич</v>
          </cell>
          <cell r="C44">
            <v>10131541781</v>
          </cell>
          <cell r="D44">
            <v>40422</v>
          </cell>
          <cell r="E44" t="str">
            <v>2 СР</v>
          </cell>
          <cell r="F44" t="str">
            <v>Новосибирская область</v>
          </cell>
          <cell r="G44" t="str">
            <v>МБУ ДО "СШ "Авангард" г. Бердск</v>
          </cell>
        </row>
        <row r="45">
          <cell r="B45" t="str">
            <v>АНОХИН Илья Сергеевич</v>
          </cell>
          <cell r="C45">
            <v>10153688501</v>
          </cell>
          <cell r="D45">
            <v>40444</v>
          </cell>
          <cell r="E45" t="str">
            <v>1 СР</v>
          </cell>
          <cell r="F45" t="str">
            <v>Новосибирская область</v>
          </cell>
          <cell r="G45" t="str">
            <v>МБУ ДО СШ "ТЭИС"</v>
          </cell>
        </row>
        <row r="46">
          <cell r="B46" t="str">
            <v>ЛЕОНОВ Степан Антонович</v>
          </cell>
          <cell r="C46">
            <v>10137061485</v>
          </cell>
          <cell r="D46">
            <v>40480</v>
          </cell>
          <cell r="E46" t="str">
            <v>КМС</v>
          </cell>
          <cell r="F46" t="str">
            <v>Кемеровская область</v>
          </cell>
          <cell r="G46" t="str">
            <v xml:space="preserve">МАУДО "СШОР № 2" </v>
          </cell>
        </row>
        <row r="47">
          <cell r="B47" t="str">
            <v>ГЛЕБОВ Денис Сергеевич</v>
          </cell>
          <cell r="C47">
            <v>10133791878</v>
          </cell>
          <cell r="D47">
            <v>40485</v>
          </cell>
          <cell r="E47" t="str">
            <v>1 СР</v>
          </cell>
          <cell r="F47" t="str">
            <v>Омская область</v>
          </cell>
          <cell r="G47" t="str">
            <v>БУ ОО ДО "СШОР "Академия велоспорта"</v>
          </cell>
        </row>
        <row r="48">
          <cell r="B48" t="str">
            <v>ПОНАМАРЕВ Кирилл Николаевич</v>
          </cell>
          <cell r="C48">
            <v>10146252641</v>
          </cell>
          <cell r="D48">
            <v>40612</v>
          </cell>
          <cell r="E48" t="str">
            <v>1 СР</v>
          </cell>
          <cell r="F48" t="str">
            <v>Новосибирская область</v>
          </cell>
          <cell r="G48" t="str">
            <v>МБУ ДО СШ "ТЭИС"</v>
          </cell>
        </row>
        <row r="49">
          <cell r="B49" t="str">
            <v>ТЮПАНОВ Семен Николаевич</v>
          </cell>
          <cell r="C49">
            <v>10164812074</v>
          </cell>
          <cell r="D49">
            <v>40707</v>
          </cell>
          <cell r="E49" t="str">
            <v>2 СР</v>
          </cell>
          <cell r="F49" t="str">
            <v>Новосибирская область</v>
          </cell>
          <cell r="G49" t="str">
            <v>МБУ ДО СШ "ТЭИС"</v>
          </cell>
        </row>
        <row r="50">
          <cell r="A50" t="str">
            <v>ВК</v>
          </cell>
          <cell r="B50" t="str">
            <v>ДАНИЛЬЧЕНКО Тимофей Вячеславович</v>
          </cell>
          <cell r="C50">
            <v>10159544166</v>
          </cell>
          <cell r="D50">
            <v>40528</v>
          </cell>
          <cell r="E50" t="str">
            <v>2 ЮН</v>
          </cell>
          <cell r="F50" t="str">
            <v>Новосибирская область</v>
          </cell>
          <cell r="G50" t="str">
            <v>МБУ ДО "СШ "Авангард" г. Бердск</v>
          </cell>
        </row>
        <row r="51">
          <cell r="A51" t="str">
            <v>ВК</v>
          </cell>
          <cell r="B51" t="str">
            <v>БЫКОВ Глеб Артурович</v>
          </cell>
          <cell r="C51">
            <v>10148878311</v>
          </cell>
          <cell r="D51">
            <v>40322</v>
          </cell>
          <cell r="F51" t="str">
            <v>Новосибирская область</v>
          </cell>
          <cell r="G51" t="str">
            <v>МБУ ДО "СШ "Авангард" г. Бердск</v>
          </cell>
        </row>
        <row r="53">
          <cell r="A53">
            <v>1</v>
          </cell>
          <cell r="B53" t="str">
            <v>БРУМА Екатерина Вадимовна</v>
          </cell>
          <cell r="C53">
            <v>10146253550</v>
          </cell>
          <cell r="D53">
            <v>40889</v>
          </cell>
          <cell r="E53" t="str">
            <v>1 СР</v>
          </cell>
          <cell r="F53" t="str">
            <v>Новосибирская область</v>
          </cell>
          <cell r="G53" t="str">
            <v>МБУ ДО СШ "ТЭИС"</v>
          </cell>
        </row>
        <row r="54">
          <cell r="A54">
            <v>1</v>
          </cell>
          <cell r="B54" t="str">
            <v>РАЙШ Алиса Денисовна</v>
          </cell>
          <cell r="D54">
            <v>41619</v>
          </cell>
          <cell r="E54" t="str">
            <v>1 ЮН</v>
          </cell>
          <cell r="F54" t="str">
            <v>Новосибирская область</v>
          </cell>
          <cell r="G54" t="str">
            <v>МБУ ДО ДЮСШ "Рекорд"</v>
          </cell>
        </row>
        <row r="55">
          <cell r="A55">
            <v>1</v>
          </cell>
          <cell r="B55" t="str">
            <v>ЦЫГАНКОВА Алена Захаровна</v>
          </cell>
          <cell r="D55">
            <v>42000</v>
          </cell>
          <cell r="E55" t="str">
            <v>1 ЮН</v>
          </cell>
          <cell r="F55" t="str">
            <v>Новосибирская область</v>
          </cell>
          <cell r="G55" t="str">
            <v>МБУ ДО ДЮСШ "Рекорд"</v>
          </cell>
        </row>
        <row r="56">
          <cell r="A56">
            <v>1</v>
          </cell>
          <cell r="B56" t="str">
            <v>НАСИКОВСКАЯ Елизавета Александровна</v>
          </cell>
          <cell r="C56">
            <v>10140729806</v>
          </cell>
          <cell r="D56">
            <v>40951</v>
          </cell>
          <cell r="E56" t="str">
            <v>1 ЮН</v>
          </cell>
          <cell r="F56" t="str">
            <v>Кемеровская область</v>
          </cell>
          <cell r="G56" t="str">
            <v xml:space="preserve">МАУДО "СШОР № 2" </v>
          </cell>
        </row>
        <row r="57">
          <cell r="A57">
            <v>1</v>
          </cell>
          <cell r="B57" t="str">
            <v>ИВАНОВА Анна Геннадьевна</v>
          </cell>
          <cell r="C57">
            <v>10146013171</v>
          </cell>
          <cell r="D57">
            <v>40985</v>
          </cell>
          <cell r="E57" t="str">
            <v>2 СР</v>
          </cell>
          <cell r="F57" t="str">
            <v>Омская область</v>
          </cell>
          <cell r="G57" t="str">
            <v>БУ ОО ДО "СШОР "Академия велоспорта"</v>
          </cell>
        </row>
        <row r="58">
          <cell r="A58">
            <v>1</v>
          </cell>
          <cell r="B58" t="str">
            <v>ИВАНОВА Анна Сергеевна</v>
          </cell>
          <cell r="C58">
            <v>10164425589</v>
          </cell>
          <cell r="D58">
            <v>41214</v>
          </cell>
          <cell r="E58" t="str">
            <v>2 ЮН</v>
          </cell>
          <cell r="F58" t="str">
            <v>Новосибирская область</v>
          </cell>
          <cell r="G58" t="str">
            <v>МБУ ДО ДЮФЦ "СОЮЗ"</v>
          </cell>
        </row>
        <row r="59">
          <cell r="A59">
            <v>1</v>
          </cell>
          <cell r="B59" t="str">
            <v>БОБРОВНИКОВА Анна Андреевна</v>
          </cell>
          <cell r="C59">
            <v>10138574281</v>
          </cell>
          <cell r="D59">
            <v>41218</v>
          </cell>
          <cell r="E59" t="str">
            <v>2 СР</v>
          </cell>
          <cell r="F59" t="str">
            <v>Омская область</v>
          </cell>
          <cell r="G59" t="str">
            <v>БУ ОО ДО "СШОР "Академия велоспорта"</v>
          </cell>
        </row>
        <row r="60">
          <cell r="A60">
            <v>1</v>
          </cell>
          <cell r="B60" t="str">
            <v>ШИПАЛОВА Виктория Юрьевна</v>
          </cell>
          <cell r="D60">
            <v>41358</v>
          </cell>
          <cell r="E60" t="str">
            <v>1 ЮН</v>
          </cell>
          <cell r="F60" t="str">
            <v>Кемеровская область</v>
          </cell>
          <cell r="G60" t="str">
            <v xml:space="preserve">МАУДО "СШОР № 2" </v>
          </cell>
        </row>
        <row r="61">
          <cell r="A61">
            <v>1</v>
          </cell>
          <cell r="B61" t="str">
            <v>ЦАРЕВА Ольга Романовна</v>
          </cell>
          <cell r="C61">
            <v>10164811670</v>
          </cell>
          <cell r="D61">
            <v>41667</v>
          </cell>
          <cell r="E61" t="str">
            <v>2 ЮН</v>
          </cell>
          <cell r="F61" t="str">
            <v>Новосибирская область</v>
          </cell>
          <cell r="G61" t="str">
            <v>МБУ ДО ДЮФЦ "СОЮЗ"</v>
          </cell>
        </row>
        <row r="62">
          <cell r="A62">
            <v>1</v>
          </cell>
          <cell r="B62" t="str">
            <v>МАРИСКИНА Стана Артемовна</v>
          </cell>
          <cell r="C62">
            <v>10159471923</v>
          </cell>
          <cell r="D62">
            <v>40633</v>
          </cell>
          <cell r="F62" t="str">
            <v>Новосибирская область</v>
          </cell>
          <cell r="G62" t="str">
            <v>МБУ ДО "СШ "Авангард" г. Бердск</v>
          </cell>
        </row>
        <row r="63">
          <cell r="A63">
            <v>1</v>
          </cell>
          <cell r="B63" t="str">
            <v>ШУБИНА Анна Павловна</v>
          </cell>
          <cell r="C63">
            <v>10156937694</v>
          </cell>
          <cell r="D63">
            <v>40710</v>
          </cell>
          <cell r="E63" t="str">
            <v>1 СР</v>
          </cell>
          <cell r="F63" t="str">
            <v>Кемеровская область</v>
          </cell>
          <cell r="G63" t="str">
            <v xml:space="preserve">МАУДО "СШОР № 2" </v>
          </cell>
        </row>
        <row r="64">
          <cell r="A64">
            <v>1</v>
          </cell>
          <cell r="B64" t="str">
            <v>ЧЕРЕПАНОВА Елизавета Олеговна</v>
          </cell>
          <cell r="C64">
            <v>10160931064</v>
          </cell>
          <cell r="D64">
            <v>40814</v>
          </cell>
          <cell r="E64" t="str">
            <v>2 СР</v>
          </cell>
          <cell r="F64" t="str">
            <v>Кемеровская область</v>
          </cell>
          <cell r="G64" t="str">
            <v xml:space="preserve">МАУДО "СШОР № 2" </v>
          </cell>
        </row>
        <row r="65">
          <cell r="B65" t="str">
            <v>НИТЧЕНКО Артем Вячеславович</v>
          </cell>
          <cell r="D65">
            <v>40886</v>
          </cell>
          <cell r="E65" t="str">
            <v>3 СР</v>
          </cell>
          <cell r="F65" t="str">
            <v>Новосибирская область</v>
          </cell>
          <cell r="G65" t="str">
            <v>Автомотоцентр</v>
          </cell>
        </row>
        <row r="66">
          <cell r="B66" t="str">
            <v>УЛЬЯНОВ Михаил Александрович</v>
          </cell>
          <cell r="C66">
            <v>10148787573</v>
          </cell>
          <cell r="D66">
            <v>40856</v>
          </cell>
          <cell r="F66" t="str">
            <v>Новосибирская область</v>
          </cell>
          <cell r="G66" t="str">
            <v>МБУ ДО "СШ "Авангард" г. Бердск</v>
          </cell>
        </row>
        <row r="67">
          <cell r="B67" t="str">
            <v>СМЕТАНИН Данил Андреевич</v>
          </cell>
          <cell r="C67">
            <v>10149840227</v>
          </cell>
          <cell r="D67">
            <v>40690</v>
          </cell>
          <cell r="E67" t="str">
            <v>3 СР</v>
          </cell>
          <cell r="F67" t="str">
            <v>Кемеровская область</v>
          </cell>
          <cell r="G67" t="str">
            <v xml:space="preserve">МАУДО "СШОР № 2" </v>
          </cell>
        </row>
        <row r="68">
          <cell r="B68" t="str">
            <v>ЕВДОКИМОВ Матвей Иванович</v>
          </cell>
          <cell r="C68">
            <v>10148667941</v>
          </cell>
          <cell r="D68">
            <v>40565</v>
          </cell>
          <cell r="F68" t="str">
            <v>Новосибирская область</v>
          </cell>
          <cell r="G68" t="str">
            <v>МБУ ДО "СШ "Авангард" г. Бердск</v>
          </cell>
        </row>
        <row r="69">
          <cell r="B69" t="str">
            <v>ПОВИСОК Роман Юрьевич</v>
          </cell>
          <cell r="C69">
            <v>10131541175</v>
          </cell>
          <cell r="D69">
            <v>40633</v>
          </cell>
          <cell r="F69" t="str">
            <v>Новосибирская область</v>
          </cell>
          <cell r="G69" t="str">
            <v>МБУ ДО "СШ "Авангард" г. Бердск</v>
          </cell>
        </row>
        <row r="70">
          <cell r="B70" t="str">
            <v>САРСАЦКИЙ Кирилл Денисович</v>
          </cell>
          <cell r="D70">
            <v>40746</v>
          </cell>
          <cell r="E70" t="str">
            <v>1 ЮН</v>
          </cell>
          <cell r="F70" t="str">
            <v>Кемеровская область</v>
          </cell>
          <cell r="G70" t="str">
            <v xml:space="preserve">МАУДО "СШОР № 2" </v>
          </cell>
        </row>
        <row r="71">
          <cell r="B71" t="str">
            <v>ЛЕДОМСКИЙ Андрей Александрович</v>
          </cell>
          <cell r="D71">
            <v>40753</v>
          </cell>
          <cell r="E71" t="str">
            <v>1 ЮН</v>
          </cell>
          <cell r="F71" t="str">
            <v>Кемеровская область</v>
          </cell>
          <cell r="G71" t="str">
            <v xml:space="preserve">МАУДО "СШОР № 2" </v>
          </cell>
        </row>
        <row r="72">
          <cell r="B72" t="str">
            <v>РУДАКОВ Роман Дмитриевич</v>
          </cell>
          <cell r="C72">
            <v>10158887802</v>
          </cell>
          <cell r="D72">
            <v>40951</v>
          </cell>
          <cell r="F72" t="str">
            <v>Новосибирская область</v>
          </cell>
          <cell r="G72" t="str">
            <v>МБУ ДО "СШ "Авангард" г. Бердск</v>
          </cell>
        </row>
        <row r="73">
          <cell r="B73" t="str">
            <v>СТЕПИН Игорь Максимович</v>
          </cell>
          <cell r="D73">
            <v>41087</v>
          </cell>
          <cell r="E73" t="str">
            <v>2 ЮН</v>
          </cell>
          <cell r="F73" t="str">
            <v>Новосибирская область</v>
          </cell>
          <cell r="G73" t="str">
            <v>МБУ ДО ДЮФЦ "СОЮЗ"</v>
          </cell>
        </row>
        <row r="74">
          <cell r="B74" t="str">
            <v>ПУДОВ Артур Иванович</v>
          </cell>
          <cell r="C74">
            <v>10146252439</v>
          </cell>
          <cell r="D74">
            <v>41138</v>
          </cell>
          <cell r="E74" t="str">
            <v>1 СР</v>
          </cell>
          <cell r="F74" t="str">
            <v>Новосибирская область</v>
          </cell>
          <cell r="G74" t="str">
            <v>МБУ ДО СШ "ТЭИС"</v>
          </cell>
        </row>
        <row r="75">
          <cell r="B75" t="str">
            <v>ВОЛОДИН Роман Евгеньевич</v>
          </cell>
          <cell r="D75">
            <v>41156</v>
          </cell>
          <cell r="E75" t="str">
            <v>1 ЮН</v>
          </cell>
          <cell r="F75" t="str">
            <v>Новосибирская область</v>
          </cell>
          <cell r="G75" t="str">
            <v>Автомотоцентр</v>
          </cell>
        </row>
        <row r="76">
          <cell r="B76" t="str">
            <v>ФЕДОСОВ Федор Эдуардович</v>
          </cell>
          <cell r="D76">
            <v>41192</v>
          </cell>
          <cell r="E76" t="str">
            <v>3 СР</v>
          </cell>
          <cell r="F76" t="str">
            <v>Кемеровская область</v>
          </cell>
          <cell r="G76" t="str">
            <v xml:space="preserve">МАУДО "СШОР № 2" </v>
          </cell>
        </row>
        <row r="77">
          <cell r="B77" t="str">
            <v>УШАКОВ Семен Евгеньевич</v>
          </cell>
          <cell r="D77">
            <v>41200</v>
          </cell>
          <cell r="E77" t="str">
            <v>1 ЮН</v>
          </cell>
          <cell r="F77" t="str">
            <v>Кемеровская область</v>
          </cell>
          <cell r="G77" t="str">
            <v xml:space="preserve">МАУДО "СШОР № 2" </v>
          </cell>
        </row>
        <row r="78">
          <cell r="B78" t="str">
            <v>ДРОЗДОВ Данил Игоревич</v>
          </cell>
          <cell r="C78">
            <v>10164563312</v>
          </cell>
          <cell r="D78">
            <v>41225</v>
          </cell>
          <cell r="E78" t="str">
            <v>2 ЮН</v>
          </cell>
          <cell r="F78" t="str">
            <v>Новосибирская область</v>
          </cell>
          <cell r="G78" t="str">
            <v>МБУ ДО ДЮФЦ "СОЮЗ"</v>
          </cell>
        </row>
        <row r="79">
          <cell r="B79" t="str">
            <v>ДМИТРИЕВ Роман Сергеевич</v>
          </cell>
          <cell r="C79">
            <v>10164567958</v>
          </cell>
          <cell r="D79">
            <v>41440</v>
          </cell>
          <cell r="E79" t="str">
            <v>2 ЮН</v>
          </cell>
          <cell r="F79" t="str">
            <v>Новосибирская область</v>
          </cell>
          <cell r="G79" t="str">
            <v>МБУ ДО ДЮФЦ "СОЮЗ"</v>
          </cell>
        </row>
        <row r="80">
          <cell r="B80" t="str">
            <v>ХАЛИУЛЛИН Александр Артурович</v>
          </cell>
          <cell r="D80">
            <v>41464</v>
          </cell>
          <cell r="E80" t="str">
            <v>1 ЮН</v>
          </cell>
          <cell r="F80" t="str">
            <v>Новосибирская область</v>
          </cell>
          <cell r="G80" t="str">
            <v>Автомотоцентр</v>
          </cell>
        </row>
        <row r="81">
          <cell r="B81" t="str">
            <v>ЖИРНОВ Артем Иванович</v>
          </cell>
          <cell r="D81">
            <v>41518</v>
          </cell>
          <cell r="F81" t="str">
            <v>Новосибирская область</v>
          </cell>
          <cell r="G81" t="str">
            <v>МБУ ДО "СШ "Авангард" г. Бердск</v>
          </cell>
        </row>
        <row r="82">
          <cell r="B82" t="str">
            <v>ГРОМОВ Максим Сергеевич</v>
          </cell>
          <cell r="D82">
            <v>41546</v>
          </cell>
          <cell r="E82" t="str">
            <v>1 ЮН</v>
          </cell>
          <cell r="F82" t="str">
            <v>Кемеровская область</v>
          </cell>
          <cell r="G82" t="str">
            <v xml:space="preserve">МАУДО "СШОР № 2" </v>
          </cell>
        </row>
        <row r="83">
          <cell r="B83" t="str">
            <v>ПЕШНИН Данил Викторович</v>
          </cell>
          <cell r="C83">
            <v>10139995131</v>
          </cell>
          <cell r="D83">
            <v>40711</v>
          </cell>
          <cell r="E83" t="str">
            <v>1 СР</v>
          </cell>
          <cell r="F83" t="str">
            <v>Кемеровская область</v>
          </cell>
          <cell r="G83" t="str">
            <v xml:space="preserve">МАУДО "СШОР № 2" </v>
          </cell>
        </row>
      </sheetData>
      <sheetData sheetId="1">
        <row r="1">
          <cell r="A1" t="str">
            <v>№</v>
          </cell>
          <cell r="B1" t="str">
            <v>ФИО</v>
          </cell>
          <cell r="C1" t="str">
            <v>UCI ID</v>
          </cell>
          <cell r="D1" t="str">
            <v>Дата</v>
          </cell>
          <cell r="E1" t="str">
            <v>Разряд</v>
          </cell>
          <cell r="F1" t="str">
            <v>территориальная принадлежность</v>
          </cell>
          <cell r="G1" t="str">
            <v>принадлежность к организации</v>
          </cell>
        </row>
        <row r="2">
          <cell r="A2">
            <v>1</v>
          </cell>
          <cell r="B2" t="str">
            <v>СПЕСИВЦЕВ Михаил Алексеевич</v>
          </cell>
          <cell r="C2">
            <v>10133001633</v>
          </cell>
          <cell r="D2">
            <v>39649</v>
          </cell>
          <cell r="E2" t="str">
            <v>КМС</v>
          </cell>
          <cell r="F2" t="str">
            <v>Кемеровская область</v>
          </cell>
          <cell r="G2" t="str">
            <v xml:space="preserve">МАУДО "СШОР № 2" </v>
          </cell>
        </row>
        <row r="3">
          <cell r="A3">
            <v>2</v>
          </cell>
          <cell r="B3" t="str">
            <v>ПЕЧЕРИН Дмитрий Владиславович</v>
          </cell>
          <cell r="C3">
            <v>10149837294</v>
          </cell>
          <cell r="D3">
            <v>39867</v>
          </cell>
          <cell r="E3" t="str">
            <v>КМС</v>
          </cell>
          <cell r="F3" t="str">
            <v>Кемеровская область</v>
          </cell>
          <cell r="G3" t="str">
            <v xml:space="preserve">МАУДО "СШОР № 2" </v>
          </cell>
        </row>
        <row r="4">
          <cell r="A4">
            <v>3</v>
          </cell>
          <cell r="B4" t="str">
            <v>ЛЕОНОВ Степан Антонович</v>
          </cell>
          <cell r="C4">
            <v>10137061485</v>
          </cell>
          <cell r="D4">
            <v>40480</v>
          </cell>
          <cell r="E4" t="str">
            <v>КМС</v>
          </cell>
          <cell r="F4" t="str">
            <v>Кемеровская область</v>
          </cell>
          <cell r="G4" t="str">
            <v xml:space="preserve">МАУДО "СШОР № 2" </v>
          </cell>
        </row>
        <row r="5">
          <cell r="A5">
            <v>4</v>
          </cell>
          <cell r="B5" t="str">
            <v>ЕФРЕМОВА Карина Владимировна</v>
          </cell>
          <cell r="C5">
            <v>10149843863</v>
          </cell>
          <cell r="D5">
            <v>40297</v>
          </cell>
          <cell r="E5" t="str">
            <v>КМС</v>
          </cell>
          <cell r="F5" t="str">
            <v>Кемеровская область</v>
          </cell>
          <cell r="G5" t="str">
            <v xml:space="preserve">МАУДО "СШОР № 2" </v>
          </cell>
        </row>
        <row r="6">
          <cell r="A6">
            <v>5</v>
          </cell>
          <cell r="B6" t="str">
            <v>ГРУДИНИН Егор Артемович</v>
          </cell>
          <cell r="C6">
            <v>10165112673</v>
          </cell>
          <cell r="D6">
            <v>40111</v>
          </cell>
          <cell r="E6" t="str">
            <v>2 СР</v>
          </cell>
          <cell r="F6" t="str">
            <v>Кемеровская область</v>
          </cell>
          <cell r="G6" t="str">
            <v xml:space="preserve">МАУДО "СШОР № 2" </v>
          </cell>
        </row>
        <row r="7">
          <cell r="A7">
            <v>6</v>
          </cell>
          <cell r="B7" t="str">
            <v>ШУБИНА Анна Павловна</v>
          </cell>
          <cell r="C7">
            <v>10156937694</v>
          </cell>
          <cell r="D7">
            <v>40710</v>
          </cell>
          <cell r="E7" t="str">
            <v>1 СР</v>
          </cell>
          <cell r="F7" t="str">
            <v>Кемеровская область</v>
          </cell>
          <cell r="G7" t="str">
            <v xml:space="preserve">МАУДО "СШОР № 2" </v>
          </cell>
        </row>
        <row r="8">
          <cell r="A8">
            <v>7</v>
          </cell>
          <cell r="B8" t="str">
            <v>НАСИКОВСКАЯ Елизавета Александровна</v>
          </cell>
          <cell r="C8">
            <v>10140729806</v>
          </cell>
          <cell r="D8">
            <v>40951</v>
          </cell>
          <cell r="E8" t="str">
            <v>1 ЮН</v>
          </cell>
          <cell r="F8" t="str">
            <v>Кемеровская область</v>
          </cell>
          <cell r="G8" t="str">
            <v xml:space="preserve">МАУДО "СШОР № 2" </v>
          </cell>
        </row>
        <row r="9">
          <cell r="A9">
            <v>8</v>
          </cell>
          <cell r="B9" t="str">
            <v>ЧЕРЕПАНОВА Елизавета Олеговна</v>
          </cell>
          <cell r="C9">
            <v>10160931064</v>
          </cell>
          <cell r="D9">
            <v>40814</v>
          </cell>
          <cell r="E9" t="str">
            <v>2 СР</v>
          </cell>
          <cell r="F9" t="str">
            <v>Кемеровская область</v>
          </cell>
          <cell r="G9" t="str">
            <v xml:space="preserve">МАУДО "СШОР № 2" </v>
          </cell>
        </row>
        <row r="10">
          <cell r="A10">
            <v>9</v>
          </cell>
          <cell r="B10" t="str">
            <v>СМЕТАНИН Данил Андреевич</v>
          </cell>
          <cell r="C10">
            <v>10149840227</v>
          </cell>
          <cell r="D10">
            <v>40690</v>
          </cell>
          <cell r="E10" t="str">
            <v>3 СР</v>
          </cell>
          <cell r="F10" t="str">
            <v>Кемеровская область</v>
          </cell>
          <cell r="G10" t="str">
            <v xml:space="preserve">МАУДО "СШОР № 2" </v>
          </cell>
        </row>
        <row r="11">
          <cell r="A11">
            <v>10</v>
          </cell>
          <cell r="B11" t="str">
            <v>ФЕДОСОВ Федор Эдуардович</v>
          </cell>
          <cell r="D11">
            <v>41192</v>
          </cell>
          <cell r="E11" t="str">
            <v>3 СР</v>
          </cell>
          <cell r="F11" t="str">
            <v>Кемеровская область</v>
          </cell>
          <cell r="G11" t="str">
            <v xml:space="preserve">МАУДО "СШОР № 2" </v>
          </cell>
        </row>
        <row r="12">
          <cell r="A12">
            <v>11</v>
          </cell>
          <cell r="B12" t="str">
            <v>ШИПАЛОВА Виктория Юрьевна</v>
          </cell>
          <cell r="D12">
            <v>41358</v>
          </cell>
          <cell r="E12" t="str">
            <v>1 ЮН</v>
          </cell>
          <cell r="F12" t="str">
            <v>Кемеровская область</v>
          </cell>
          <cell r="G12" t="str">
            <v xml:space="preserve">МАУДО "СШОР № 2" </v>
          </cell>
        </row>
        <row r="13">
          <cell r="A13">
            <v>12</v>
          </cell>
          <cell r="B13" t="str">
            <v>КРАСЮК Варвара Владимировна</v>
          </cell>
          <cell r="C13">
            <v>10114286996</v>
          </cell>
          <cell r="D13">
            <v>39383</v>
          </cell>
          <cell r="E13" t="str">
            <v>КМС</v>
          </cell>
          <cell r="F13" t="str">
            <v>Кемеровская область</v>
          </cell>
          <cell r="G13" t="str">
            <v xml:space="preserve">МАУДО "СШОР № 2" </v>
          </cell>
        </row>
        <row r="14">
          <cell r="A14">
            <v>13</v>
          </cell>
          <cell r="B14" t="str">
            <v>ГРОМОВ Максим Сергеевич</v>
          </cell>
          <cell r="D14">
            <v>41546</v>
          </cell>
          <cell r="E14" t="str">
            <v>1 ЮН</v>
          </cell>
          <cell r="F14" t="str">
            <v>Кемеровская область</v>
          </cell>
          <cell r="G14" t="str">
            <v xml:space="preserve">МАУДО "СШОР № 2" </v>
          </cell>
        </row>
        <row r="15">
          <cell r="A15">
            <v>14</v>
          </cell>
          <cell r="B15" t="str">
            <v>ЕФИМОВ Марк Владиславович</v>
          </cell>
          <cell r="C15">
            <v>10153663340</v>
          </cell>
          <cell r="D15">
            <v>40583</v>
          </cell>
          <cell r="E15" t="str">
            <v>2 СР</v>
          </cell>
          <cell r="F15" t="str">
            <v>Кемеровская область</v>
          </cell>
          <cell r="G15" t="str">
            <v xml:space="preserve">МАУДО "СШОР № 2" </v>
          </cell>
        </row>
        <row r="16">
          <cell r="A16">
            <v>15</v>
          </cell>
          <cell r="B16" t="str">
            <v>ЛЕДОМСКИЙ Андрей Александрович</v>
          </cell>
          <cell r="D16">
            <v>40753</v>
          </cell>
          <cell r="E16" t="str">
            <v>1 ЮН</v>
          </cell>
          <cell r="F16" t="str">
            <v>Кемеровская область</v>
          </cell>
          <cell r="G16" t="str">
            <v xml:space="preserve">МАУДО "СШОР № 2" </v>
          </cell>
        </row>
        <row r="17">
          <cell r="A17">
            <v>16</v>
          </cell>
          <cell r="B17" t="str">
            <v>ПЕШНИН Данил Викторович</v>
          </cell>
          <cell r="C17">
            <v>10139995131</v>
          </cell>
          <cell r="D17">
            <v>40711</v>
          </cell>
          <cell r="E17" t="str">
            <v>1 СР</v>
          </cell>
          <cell r="F17" t="str">
            <v>Кемеровская область</v>
          </cell>
          <cell r="G17" t="str">
            <v xml:space="preserve">МАУДО "СШОР № 2" </v>
          </cell>
        </row>
        <row r="18">
          <cell r="A18">
            <v>17</v>
          </cell>
          <cell r="B18" t="str">
            <v>САРСАЦКИЙ Кирилл Денисович</v>
          </cell>
          <cell r="D18">
            <v>40746</v>
          </cell>
          <cell r="E18" t="str">
            <v>1 ЮН</v>
          </cell>
          <cell r="F18" t="str">
            <v>Кемеровская область</v>
          </cell>
          <cell r="G18" t="str">
            <v xml:space="preserve">МАУДО "СШОР № 2" </v>
          </cell>
        </row>
        <row r="19">
          <cell r="A19">
            <v>18</v>
          </cell>
          <cell r="B19" t="str">
            <v>УШАКОВ Семен Евгеньевич</v>
          </cell>
          <cell r="D19">
            <v>41200</v>
          </cell>
          <cell r="E19" t="str">
            <v>1 ЮН</v>
          </cell>
          <cell r="F19" t="str">
            <v>Кемеровская область</v>
          </cell>
          <cell r="G19" t="str">
            <v xml:space="preserve">МАУДО "СШОР № 2" </v>
          </cell>
        </row>
        <row r="20">
          <cell r="A20">
            <v>19</v>
          </cell>
          <cell r="B20" t="str">
            <v>ШУМЕЕВ Тимофей Евгеньевич</v>
          </cell>
          <cell r="D20">
            <v>40668</v>
          </cell>
          <cell r="E20" t="str">
            <v>2 СР</v>
          </cell>
          <cell r="F20" t="str">
            <v>Кемеровская область</v>
          </cell>
          <cell r="G20" t="str">
            <v xml:space="preserve">МАУДО "СШОР № 2" </v>
          </cell>
        </row>
        <row r="21">
          <cell r="A21">
            <v>20</v>
          </cell>
          <cell r="B21" t="str">
            <v>КОНОНЕНКО Максим Алексеевич</v>
          </cell>
          <cell r="C21">
            <v>10113103091</v>
          </cell>
          <cell r="D21">
            <v>39096</v>
          </cell>
          <cell r="E21" t="str">
            <v>КМС</v>
          </cell>
          <cell r="F21" t="str">
            <v>Самарская область</v>
          </cell>
          <cell r="G21" t="str">
            <v>ГАУ ДО СО СШОР № 7</v>
          </cell>
        </row>
        <row r="22">
          <cell r="A22">
            <v>21</v>
          </cell>
          <cell r="B22" t="str">
            <v>РАЙШ Алиса Денисовна</v>
          </cell>
          <cell r="D22">
            <v>41619</v>
          </cell>
          <cell r="E22" t="str">
            <v>1 ЮН</v>
          </cell>
          <cell r="F22" t="str">
            <v>Новосибирская область</v>
          </cell>
          <cell r="G22" t="str">
            <v>МБУ ДО ДЮСШ "Рекорд"</v>
          </cell>
        </row>
        <row r="23">
          <cell r="A23">
            <v>22</v>
          </cell>
          <cell r="B23" t="str">
            <v>ЦЫГАНКОВА Алена Захаровна</v>
          </cell>
          <cell r="D23">
            <v>42000</v>
          </cell>
          <cell r="E23" t="str">
            <v>1 ЮН</v>
          </cell>
          <cell r="F23" t="str">
            <v>Новосибирская область</v>
          </cell>
          <cell r="G23" t="str">
            <v>МБУ ДО ДЮСШ "Рекорд"</v>
          </cell>
        </row>
        <row r="24">
          <cell r="A24">
            <v>23</v>
          </cell>
          <cell r="B24" t="str">
            <v>БЕЛОБОРОДОВ Вячеслав Ильич</v>
          </cell>
          <cell r="C24">
            <v>10141013934</v>
          </cell>
          <cell r="D24">
            <v>40016</v>
          </cell>
          <cell r="E24" t="str">
            <v>КМС</v>
          </cell>
          <cell r="F24" t="str">
            <v>Новосибирская область</v>
          </cell>
          <cell r="G24" t="str">
            <v>МБУ ДО СШ "ТЭИС"</v>
          </cell>
        </row>
        <row r="25">
          <cell r="A25">
            <v>24</v>
          </cell>
          <cell r="B25" t="str">
            <v>АНОХИН Илья Сергеевич</v>
          </cell>
          <cell r="C25">
            <v>10153688501</v>
          </cell>
          <cell r="D25">
            <v>40444</v>
          </cell>
          <cell r="E25" t="str">
            <v>1 СР</v>
          </cell>
          <cell r="F25" t="str">
            <v>Новосибирская область</v>
          </cell>
          <cell r="G25" t="str">
            <v>МБУ ДО СШ "ТЭИС"</v>
          </cell>
        </row>
        <row r="26">
          <cell r="A26">
            <v>25</v>
          </cell>
          <cell r="B26" t="str">
            <v>БУРТАСОВ Ростислав Александрович</v>
          </cell>
          <cell r="C26">
            <v>10164644245</v>
          </cell>
          <cell r="D26">
            <v>40365</v>
          </cell>
          <cell r="E26" t="str">
            <v>2 СР</v>
          </cell>
          <cell r="F26" t="str">
            <v>Новосибирская область</v>
          </cell>
          <cell r="G26" t="str">
            <v>МБУ ДО СШ "ТЭИС"</v>
          </cell>
        </row>
        <row r="27">
          <cell r="A27">
            <v>26</v>
          </cell>
          <cell r="B27" t="str">
            <v>КИШЛАРЬ Ева Станиславовна</v>
          </cell>
          <cell r="C27">
            <v>10164839457</v>
          </cell>
          <cell r="D27">
            <v>40456</v>
          </cell>
          <cell r="E27" t="str">
            <v>2 СР</v>
          </cell>
          <cell r="F27" t="str">
            <v>Новосибирская область</v>
          </cell>
          <cell r="G27" t="str">
            <v>МБУ ДО СШ "ТЭИС"</v>
          </cell>
        </row>
        <row r="28">
          <cell r="A28">
            <v>27</v>
          </cell>
          <cell r="B28" t="str">
            <v>ТЮПАНОВ Семен Николаевич</v>
          </cell>
          <cell r="C28">
            <v>10164812074</v>
          </cell>
          <cell r="D28">
            <v>40707</v>
          </cell>
          <cell r="E28" t="str">
            <v>2 СР</v>
          </cell>
          <cell r="F28" t="str">
            <v>Новосибирская область</v>
          </cell>
          <cell r="G28" t="str">
            <v>МБУ ДО СШ "ТЭИС"</v>
          </cell>
        </row>
        <row r="29">
          <cell r="A29">
            <v>28</v>
          </cell>
          <cell r="B29" t="str">
            <v>ГОРСКИЙ Петр Александрович</v>
          </cell>
          <cell r="C29">
            <v>10143132675</v>
          </cell>
          <cell r="D29">
            <v>40219</v>
          </cell>
          <cell r="E29" t="str">
            <v>1 СР</v>
          </cell>
          <cell r="F29" t="str">
            <v>Новосибирская область</v>
          </cell>
          <cell r="G29" t="str">
            <v>МБУ ДО СШ "ТЭИС"</v>
          </cell>
        </row>
        <row r="30">
          <cell r="A30">
            <v>29</v>
          </cell>
          <cell r="B30" t="str">
            <v>БРУМА Екатерина Вадимовна</v>
          </cell>
          <cell r="C30">
            <v>10146253550</v>
          </cell>
          <cell r="D30">
            <v>40889</v>
          </cell>
          <cell r="E30" t="str">
            <v>1 СР</v>
          </cell>
          <cell r="F30" t="str">
            <v>Новосибирская область</v>
          </cell>
          <cell r="G30" t="str">
            <v>МБУ ДО СШ "ТЭИС"</v>
          </cell>
        </row>
        <row r="31">
          <cell r="A31">
            <v>30</v>
          </cell>
          <cell r="B31" t="str">
            <v>ШАПКИН Егор Иванович</v>
          </cell>
          <cell r="C31">
            <v>10130118511</v>
          </cell>
          <cell r="D31">
            <v>39785</v>
          </cell>
          <cell r="E31" t="str">
            <v>1 СР</v>
          </cell>
          <cell r="F31" t="str">
            <v>Новосибирская область</v>
          </cell>
          <cell r="G31" t="str">
            <v>МБУ ДО СШ "ТЭИС"</v>
          </cell>
        </row>
        <row r="32">
          <cell r="A32">
            <v>31</v>
          </cell>
          <cell r="B32" t="str">
            <v>СИНИЦЫН Игорь Дмитриевич</v>
          </cell>
          <cell r="C32">
            <v>10146253348</v>
          </cell>
          <cell r="D32">
            <v>40406</v>
          </cell>
          <cell r="E32" t="str">
            <v>2 СР</v>
          </cell>
          <cell r="F32" t="str">
            <v>Новосибирская область</v>
          </cell>
          <cell r="G32" t="str">
            <v>МБУ ДО СШ "ТЭИС"</v>
          </cell>
        </row>
        <row r="33">
          <cell r="A33">
            <v>32</v>
          </cell>
          <cell r="B33" t="str">
            <v>СЕРЕДА Матвей Станиславович</v>
          </cell>
          <cell r="C33">
            <v>10143134695</v>
          </cell>
          <cell r="D33">
            <v>40351</v>
          </cell>
          <cell r="E33" t="str">
            <v>2 СР</v>
          </cell>
          <cell r="F33" t="str">
            <v>Новосибирская область</v>
          </cell>
          <cell r="G33" t="str">
            <v>МБУ ДО СШ "ТЭИС"</v>
          </cell>
        </row>
        <row r="34">
          <cell r="A34">
            <v>33</v>
          </cell>
          <cell r="B34" t="str">
            <v>СЕРГЕЕВА София Александровна</v>
          </cell>
          <cell r="C34">
            <v>10146046315</v>
          </cell>
          <cell r="D34">
            <v>40493</v>
          </cell>
          <cell r="E34" t="str">
            <v>1 СР</v>
          </cell>
          <cell r="F34" t="str">
            <v>Новосибирская область</v>
          </cell>
          <cell r="G34" t="str">
            <v>МБУ ДО СШ "ТЭИС"</v>
          </cell>
        </row>
        <row r="35">
          <cell r="A35">
            <v>34</v>
          </cell>
          <cell r="B35" t="str">
            <v>АНДРОНОВА Валерия Владимировна</v>
          </cell>
          <cell r="C35">
            <v>10156861411</v>
          </cell>
          <cell r="D35">
            <v>40605</v>
          </cell>
          <cell r="E35" t="str">
            <v>2 СР</v>
          </cell>
          <cell r="F35" t="str">
            <v>Новосибирская область</v>
          </cell>
          <cell r="G35" t="str">
            <v>МБУ ДО СШ "ТЭИС"</v>
          </cell>
        </row>
        <row r="36">
          <cell r="A36">
            <v>35</v>
          </cell>
          <cell r="B36" t="str">
            <v>СТУДЕНКОВА Ярослава Петровна</v>
          </cell>
          <cell r="C36">
            <v>10153618678</v>
          </cell>
          <cell r="D36">
            <v>40520</v>
          </cell>
          <cell r="E36" t="str">
            <v>2 СР</v>
          </cell>
          <cell r="F36" t="str">
            <v>Новосибирская область</v>
          </cell>
          <cell r="G36" t="str">
            <v>МБУ ДО СШ "ТЭИС"</v>
          </cell>
        </row>
        <row r="37">
          <cell r="A37">
            <v>36</v>
          </cell>
          <cell r="B37" t="str">
            <v>НЕМЧАНИНОВ Алексей Александрович</v>
          </cell>
          <cell r="C37">
            <v>10129901875</v>
          </cell>
          <cell r="D37">
            <v>40068</v>
          </cell>
          <cell r="E37" t="str">
            <v>1 СР</v>
          </cell>
          <cell r="F37" t="str">
            <v>Новосибирская область</v>
          </cell>
          <cell r="G37" t="str">
            <v>МБУ ДО СШ "ТЭИС"</v>
          </cell>
        </row>
        <row r="38">
          <cell r="A38">
            <v>37</v>
          </cell>
          <cell r="B38" t="str">
            <v>ПОНАМАРЕВ Кирилл Николаевич</v>
          </cell>
          <cell r="C38">
            <v>10146252641</v>
          </cell>
          <cell r="D38">
            <v>40643</v>
          </cell>
          <cell r="E38" t="str">
            <v>1 СР</v>
          </cell>
          <cell r="F38" t="str">
            <v>Новосибирская область</v>
          </cell>
          <cell r="G38" t="str">
            <v>МБУ ДО СШ "ТЭИС"</v>
          </cell>
        </row>
        <row r="39">
          <cell r="A39">
            <v>38</v>
          </cell>
          <cell r="B39" t="str">
            <v>ЦАРЕВА Ольга Романовна</v>
          </cell>
          <cell r="C39">
            <v>10164811670</v>
          </cell>
          <cell r="D39">
            <v>41667</v>
          </cell>
          <cell r="E39" t="str">
            <v>2 ЮН</v>
          </cell>
          <cell r="F39" t="str">
            <v>Новосибирская область</v>
          </cell>
          <cell r="G39" t="str">
            <v>МБУ ДО ДЮФЦ "СОЮЗ"</v>
          </cell>
        </row>
        <row r="40">
          <cell r="A40">
            <v>39</v>
          </cell>
          <cell r="B40" t="str">
            <v>ИВАНОВА Анна Сергеевна</v>
          </cell>
          <cell r="C40">
            <v>10164425589</v>
          </cell>
          <cell r="D40">
            <v>41214</v>
          </cell>
          <cell r="E40" t="str">
            <v>2 ЮН</v>
          </cell>
          <cell r="F40" t="str">
            <v>Новосибирская область</v>
          </cell>
          <cell r="G40" t="str">
            <v>МБУ ДО ДЮФЦ "СОЮЗ"</v>
          </cell>
        </row>
        <row r="41">
          <cell r="A41">
            <v>40</v>
          </cell>
          <cell r="B41" t="str">
            <v>ДМИТРИЕВ Роман Сергеевич</v>
          </cell>
          <cell r="C41">
            <v>10164567958</v>
          </cell>
          <cell r="D41">
            <v>41440</v>
          </cell>
          <cell r="E41" t="str">
            <v>2 ЮН</v>
          </cell>
          <cell r="F41" t="str">
            <v>Новосибирская область</v>
          </cell>
          <cell r="G41" t="str">
            <v>МБУ ДО ДЮФЦ "СОЮЗ"</v>
          </cell>
        </row>
        <row r="42">
          <cell r="A42">
            <v>41</v>
          </cell>
          <cell r="B42" t="str">
            <v>ДРОЗДОВ Данил Игоревич</v>
          </cell>
          <cell r="C42">
            <v>10164563312</v>
          </cell>
          <cell r="D42">
            <v>41225</v>
          </cell>
          <cell r="E42" t="str">
            <v>2 ЮН</v>
          </cell>
          <cell r="F42" t="str">
            <v>Новосибирская область</v>
          </cell>
          <cell r="G42" t="str">
            <v>МБУ ДО ДЮФЦ "СОЮЗ"</v>
          </cell>
        </row>
        <row r="43">
          <cell r="A43">
            <v>42</v>
          </cell>
          <cell r="B43" t="str">
            <v>СТЕПИН Игорь Максимович</v>
          </cell>
          <cell r="C43">
            <v>10164512283</v>
          </cell>
          <cell r="D43">
            <v>41087</v>
          </cell>
          <cell r="E43" t="str">
            <v>2 ЮН</v>
          </cell>
          <cell r="F43" t="str">
            <v>Новосибирская область</v>
          </cell>
          <cell r="G43" t="str">
            <v>МБУ ДО ДЮФЦ "СОЮЗ"</v>
          </cell>
        </row>
        <row r="44">
          <cell r="A44">
            <v>43</v>
          </cell>
          <cell r="B44" t="str">
            <v>ПУДОВ Артур Иванович</v>
          </cell>
          <cell r="C44">
            <v>10146252439</v>
          </cell>
          <cell r="D44">
            <v>41138</v>
          </cell>
          <cell r="E44" t="str">
            <v>1 СР</v>
          </cell>
          <cell r="F44" t="str">
            <v>Новосибирская область</v>
          </cell>
          <cell r="G44" t="str">
            <v>МБУ ДО СШ "ТЭИС"</v>
          </cell>
        </row>
        <row r="45">
          <cell r="A45">
            <v>44</v>
          </cell>
          <cell r="B45" t="str">
            <v>ХАЛИУЛЛИН Александр Артурович</v>
          </cell>
          <cell r="D45">
            <v>41464</v>
          </cell>
          <cell r="E45" t="str">
            <v>1 ЮН</v>
          </cell>
          <cell r="F45" t="str">
            <v>Новосибирская область</v>
          </cell>
          <cell r="G45" t="str">
            <v>Автомотоцентр</v>
          </cell>
        </row>
        <row r="46">
          <cell r="A46">
            <v>45</v>
          </cell>
          <cell r="B46" t="str">
            <v>НИТЧЕНКО Артем Вячеславович</v>
          </cell>
          <cell r="D46">
            <v>40886</v>
          </cell>
          <cell r="E46" t="str">
            <v>3 СР</v>
          </cell>
          <cell r="F46" t="str">
            <v>Новосибирская область</v>
          </cell>
          <cell r="G46" t="str">
            <v>Автомотоцентр</v>
          </cell>
        </row>
        <row r="47">
          <cell r="A47">
            <v>46</v>
          </cell>
          <cell r="B47" t="str">
            <v>ВОЛОДИН Роман Евгеньевич</v>
          </cell>
          <cell r="D47">
            <v>41156</v>
          </cell>
          <cell r="E47" t="str">
            <v>1 ЮН</v>
          </cell>
          <cell r="F47" t="str">
            <v>Новосибирская область</v>
          </cell>
          <cell r="G47" t="str">
            <v>Автомотоцентр</v>
          </cell>
        </row>
        <row r="48">
          <cell r="A48">
            <v>47</v>
          </cell>
          <cell r="B48" t="str">
            <v>ЛИПАТНИКОВА Яна Романовна</v>
          </cell>
          <cell r="C48">
            <v>10143131665</v>
          </cell>
          <cell r="D48">
            <v>40346</v>
          </cell>
          <cell r="E48" t="str">
            <v>КМС</v>
          </cell>
          <cell r="F48" t="str">
            <v>Новосибирская область</v>
          </cell>
          <cell r="G48" t="str">
            <v>МБУ ДО СШ "ТЭИС"</v>
          </cell>
        </row>
        <row r="49">
          <cell r="A49">
            <v>48</v>
          </cell>
          <cell r="B49" t="str">
            <v>РУДЕНКО Маргарита Андреевна</v>
          </cell>
          <cell r="C49">
            <v>10143130554</v>
          </cell>
          <cell r="D49">
            <v>40394</v>
          </cell>
          <cell r="E49" t="str">
            <v>КМС</v>
          </cell>
          <cell r="F49" t="str">
            <v>Новосибирская область</v>
          </cell>
          <cell r="G49" t="str">
            <v>МБУ ДО СШ "ТЭИС"</v>
          </cell>
        </row>
        <row r="50">
          <cell r="A50">
            <v>49</v>
          </cell>
          <cell r="B50" t="str">
            <v>ЗЫКОВ Николай Андреевич</v>
          </cell>
          <cell r="C50">
            <v>10117596114</v>
          </cell>
          <cell r="D50">
            <v>39367</v>
          </cell>
          <cell r="E50" t="str">
            <v>КМС</v>
          </cell>
          <cell r="F50" t="str">
            <v>Новосибирская область</v>
          </cell>
          <cell r="G50" t="str">
            <v>МБУ ДО СШ "ТЭИС"</v>
          </cell>
        </row>
        <row r="51">
          <cell r="A51">
            <v>50</v>
          </cell>
          <cell r="B51" t="str">
            <v>ЛУЦЮК Владислав Юрьевич</v>
          </cell>
          <cell r="C51">
            <v>10128428283</v>
          </cell>
          <cell r="D51">
            <v>39257</v>
          </cell>
          <cell r="E51" t="str">
            <v>КМС</v>
          </cell>
          <cell r="F51" t="str">
            <v>Новосибирская область</v>
          </cell>
          <cell r="G51" t="str">
            <v>МБУ ДО СШ "ТЭИС"</v>
          </cell>
        </row>
        <row r="52">
          <cell r="A52">
            <v>51</v>
          </cell>
          <cell r="B52" t="str">
            <v>ТЕТЕНКОВ Трофим Евгеньевич</v>
          </cell>
          <cell r="C52">
            <v>10140354435</v>
          </cell>
          <cell r="D52">
            <v>39903</v>
          </cell>
          <cell r="E52" t="str">
            <v>1 СР</v>
          </cell>
          <cell r="F52" t="str">
            <v>Новосибирская область</v>
          </cell>
          <cell r="G52" t="str">
            <v>МБУ ДО СШ "ТЭИС"</v>
          </cell>
        </row>
        <row r="53">
          <cell r="A53">
            <v>52</v>
          </cell>
          <cell r="B53" t="str">
            <v>БЫКОВ Глеб Артурович</v>
          </cell>
          <cell r="C53">
            <v>10148878311</v>
          </cell>
          <cell r="D53">
            <v>40322</v>
          </cell>
          <cell r="F53" t="str">
            <v>Новосибирская область</v>
          </cell>
          <cell r="G53" t="str">
            <v>МБУ ДО "СШ "Авангард" г. Бердск</v>
          </cell>
        </row>
        <row r="54">
          <cell r="A54">
            <v>53</v>
          </cell>
          <cell r="B54" t="str">
            <v>ЕВДОКИМОВ Матвей Иванович</v>
          </cell>
          <cell r="C54">
            <v>10148667941</v>
          </cell>
          <cell r="D54">
            <v>40565</v>
          </cell>
          <cell r="E54" t="str">
            <v>2 СР</v>
          </cell>
          <cell r="F54" t="str">
            <v>Новосибирская область</v>
          </cell>
          <cell r="G54" t="str">
            <v>МБУ ДО "СШ "Авангард" г. Бердск</v>
          </cell>
        </row>
        <row r="55">
          <cell r="A55">
            <v>54</v>
          </cell>
          <cell r="B55" t="str">
            <v>ЖИРНОВ Артем Иванович</v>
          </cell>
          <cell r="D55">
            <v>41518</v>
          </cell>
          <cell r="E55" t="str">
            <v>2 ЮН</v>
          </cell>
          <cell r="F55" t="str">
            <v>Новосибирская область</v>
          </cell>
          <cell r="G55" t="str">
            <v>МБУ ДО "СШ "Авангард" г. Бердск</v>
          </cell>
        </row>
        <row r="56">
          <cell r="A56">
            <v>55</v>
          </cell>
          <cell r="B56" t="str">
            <v>МАРИСКИНА Стана Артемовна</v>
          </cell>
          <cell r="C56">
            <v>10159471923</v>
          </cell>
          <cell r="D56">
            <v>40633</v>
          </cell>
          <cell r="E56" t="str">
            <v>2 СР</v>
          </cell>
          <cell r="F56" t="str">
            <v>Новосибирская область</v>
          </cell>
          <cell r="G56" t="str">
            <v>МБУ ДО "СШ "Авангард" г. Бердск</v>
          </cell>
        </row>
        <row r="57">
          <cell r="A57">
            <v>56</v>
          </cell>
          <cell r="B57" t="str">
            <v>ПОВИСОК Роман Юрьевич</v>
          </cell>
          <cell r="C57">
            <v>10131541175</v>
          </cell>
          <cell r="D57">
            <v>40633</v>
          </cell>
          <cell r="E57" t="str">
            <v>1 ЮН</v>
          </cell>
          <cell r="F57" t="str">
            <v>Новосибирская область</v>
          </cell>
          <cell r="G57" t="str">
            <v>МБУ ДО "СШ "Авангард" г. Бердск</v>
          </cell>
        </row>
        <row r="58">
          <cell r="A58">
            <v>57</v>
          </cell>
          <cell r="B58" t="str">
            <v>РУДАКОВ Роман Дмитриевич</v>
          </cell>
          <cell r="C58">
            <v>10158887802</v>
          </cell>
          <cell r="D58">
            <v>40951</v>
          </cell>
          <cell r="E58" t="str">
            <v>3 ЮН</v>
          </cell>
          <cell r="F58" t="str">
            <v>Новосибирская область</v>
          </cell>
          <cell r="G58" t="str">
            <v>МБУ ДО "СШ "Авангард" г. Бердск</v>
          </cell>
        </row>
        <row r="59">
          <cell r="A59">
            <v>58</v>
          </cell>
          <cell r="B59" t="str">
            <v>УЛЬЯНОВ Михаил Александрович</v>
          </cell>
          <cell r="C59">
            <v>10148787573</v>
          </cell>
          <cell r="D59">
            <v>40856</v>
          </cell>
          <cell r="E59" t="str">
            <v>2 ЮН</v>
          </cell>
          <cell r="F59" t="str">
            <v>Новосибирская область</v>
          </cell>
          <cell r="G59" t="str">
            <v>МБУ ДО "СШ "Авангард" г. Бердск</v>
          </cell>
        </row>
        <row r="60">
          <cell r="A60">
            <v>59</v>
          </cell>
          <cell r="B60" t="str">
            <v>ТИМОШЕНКО Александра Михайловна</v>
          </cell>
          <cell r="C60">
            <v>10154047300</v>
          </cell>
          <cell r="D60">
            <v>40422</v>
          </cell>
          <cell r="E60" t="str">
            <v>2 СР</v>
          </cell>
          <cell r="F60" t="str">
            <v>Новосибирская область</v>
          </cell>
          <cell r="G60" t="str">
            <v>МБУ ДО "СШ "Авангард" г. Бердск</v>
          </cell>
        </row>
        <row r="61">
          <cell r="A61">
            <v>60</v>
          </cell>
          <cell r="B61" t="str">
            <v>ИВАНОВА Полина Андреевна</v>
          </cell>
          <cell r="C61">
            <v>10154047296</v>
          </cell>
          <cell r="D61">
            <v>40304</v>
          </cell>
          <cell r="E61" t="str">
            <v>2 СР</v>
          </cell>
          <cell r="F61" t="str">
            <v>Новосибирская область</v>
          </cell>
          <cell r="G61" t="str">
            <v>МБУ ДО "СШ "Авангард" г. Бердск</v>
          </cell>
        </row>
        <row r="62">
          <cell r="A62">
            <v>61</v>
          </cell>
          <cell r="B62" t="str">
            <v>ГРЕЧКИН Максим Евгеньевич</v>
          </cell>
          <cell r="C62">
            <v>10141439926</v>
          </cell>
          <cell r="D62">
            <v>39795</v>
          </cell>
          <cell r="E62" t="str">
            <v>1 СР</v>
          </cell>
          <cell r="F62" t="str">
            <v>Новосибирская область</v>
          </cell>
          <cell r="G62" t="str">
            <v>МБУ ДО "СШ "Авангард" г. Бердск</v>
          </cell>
        </row>
        <row r="63">
          <cell r="A63">
            <v>62</v>
          </cell>
          <cell r="B63" t="str">
            <v>ПОКРОВСКИЙ Владислав Михайлович</v>
          </cell>
          <cell r="C63">
            <v>10127677242</v>
          </cell>
          <cell r="D63">
            <v>39474</v>
          </cell>
          <cell r="E63" t="str">
            <v>1 СР</v>
          </cell>
          <cell r="F63" t="str">
            <v>Новосибирская область</v>
          </cell>
          <cell r="G63" t="str">
            <v>МБУ ДО "СШ "Авангард" г. Бердск</v>
          </cell>
        </row>
        <row r="64">
          <cell r="A64">
            <v>63</v>
          </cell>
          <cell r="B64" t="str">
            <v>ПРОТАСОВ Никита Евгеньевич</v>
          </cell>
          <cell r="C64">
            <v>10131029095</v>
          </cell>
          <cell r="D64">
            <v>40052</v>
          </cell>
          <cell r="E64" t="str">
            <v>2 СР</v>
          </cell>
          <cell r="F64" t="str">
            <v>Новосибирская область</v>
          </cell>
          <cell r="G64" t="str">
            <v>МБУ ДО "СШ "Авангард" г. Бердск</v>
          </cell>
        </row>
        <row r="65">
          <cell r="A65">
            <v>64</v>
          </cell>
          <cell r="B65" t="str">
            <v>СЕМЬЯНОВ Александр Андреевич</v>
          </cell>
          <cell r="C65">
            <v>10127677141</v>
          </cell>
          <cell r="D65">
            <v>39344</v>
          </cell>
          <cell r="E65" t="str">
            <v>КМС</v>
          </cell>
          <cell r="F65" t="str">
            <v>Новосибирская область</v>
          </cell>
          <cell r="G65" t="str">
            <v>МБУ ДО "СШ "Авангард" г. Бердск</v>
          </cell>
        </row>
        <row r="66">
          <cell r="A66">
            <v>65</v>
          </cell>
          <cell r="B66" t="str">
            <v>ПАРГАЧЕВСКИЙ Андрей Николаевич</v>
          </cell>
          <cell r="C66">
            <v>10131541781</v>
          </cell>
          <cell r="D66">
            <v>40422</v>
          </cell>
          <cell r="E66" t="str">
            <v>2 СР</v>
          </cell>
          <cell r="F66" t="str">
            <v>Новосибирская область</v>
          </cell>
          <cell r="G66" t="str">
            <v>МБУ ДО "СШ "Авангард" г. Бердск</v>
          </cell>
        </row>
        <row r="67">
          <cell r="A67">
            <v>66</v>
          </cell>
          <cell r="B67" t="str">
            <v>ДАНИЛЬЧЕНКО Тимофей Вячеславович</v>
          </cell>
          <cell r="C67">
            <v>10159544166</v>
          </cell>
          <cell r="D67">
            <v>40528</v>
          </cell>
          <cell r="E67" t="str">
            <v>2 ЮН</v>
          </cell>
          <cell r="F67" t="str">
            <v>Новосибирская область</v>
          </cell>
          <cell r="G67" t="str">
            <v>МБУ ДО "СШ "Авангард" г. Бердск</v>
          </cell>
        </row>
        <row r="68">
          <cell r="A68">
            <v>67</v>
          </cell>
          <cell r="B68" t="str">
            <v>ГЕРАСИМОВА Александра Павловна</v>
          </cell>
          <cell r="C68">
            <v>10128500934</v>
          </cell>
          <cell r="D68">
            <v>39652</v>
          </cell>
          <cell r="E68" t="str">
            <v>КМС</v>
          </cell>
          <cell r="F68" t="str">
            <v>Новосибирская область</v>
          </cell>
          <cell r="G68" t="str">
            <v>МБУ СШ "ТЭИС"</v>
          </cell>
        </row>
        <row r="69">
          <cell r="A69">
            <v>68</v>
          </cell>
          <cell r="B69" t="str">
            <v>БОБРОВНИКОВА Анна Андреевна</v>
          </cell>
          <cell r="C69">
            <v>10138574281</v>
          </cell>
          <cell r="D69">
            <v>41218</v>
          </cell>
          <cell r="E69" t="str">
            <v>2 СР</v>
          </cell>
          <cell r="F69" t="str">
            <v>Омская область</v>
          </cell>
          <cell r="G69" t="str">
            <v>БУ ОО ДО "СШОР "Академия велоспорта"</v>
          </cell>
        </row>
        <row r="70">
          <cell r="A70">
            <v>69</v>
          </cell>
          <cell r="B70" t="str">
            <v>ИВАНОВА Анна Геннадьевна</v>
          </cell>
          <cell r="C70">
            <v>10146013171</v>
          </cell>
          <cell r="D70">
            <v>40985</v>
          </cell>
          <cell r="E70" t="str">
            <v>2 СР</v>
          </cell>
          <cell r="F70" t="str">
            <v>Омская область</v>
          </cell>
          <cell r="G70" t="str">
            <v>БУ ОО ДО "СШОР "Академия велоспорта"</v>
          </cell>
        </row>
        <row r="71">
          <cell r="A71">
            <v>70</v>
          </cell>
          <cell r="B71" t="str">
            <v>ПЕРЕПЕЧИНА Евгения Михайловна</v>
          </cell>
          <cell r="C71">
            <v>10133869175</v>
          </cell>
          <cell r="D71">
            <v>40396</v>
          </cell>
          <cell r="E71" t="str">
            <v>1 СР</v>
          </cell>
          <cell r="F71" t="str">
            <v>Омская область</v>
          </cell>
          <cell r="G71" t="str">
            <v>БУ ОО ДО "СШОР "Академия велоспорта"</v>
          </cell>
        </row>
        <row r="72">
          <cell r="A72">
            <v>71</v>
          </cell>
          <cell r="B72" t="str">
            <v>МАТУСЯ Дарья Кирилловна</v>
          </cell>
          <cell r="C72">
            <v>10142735581</v>
          </cell>
          <cell r="D72">
            <v>40182</v>
          </cell>
          <cell r="E72" t="str">
            <v>2 СР</v>
          </cell>
          <cell r="F72" t="str">
            <v>Омская область</v>
          </cell>
          <cell r="G72" t="str">
            <v>БУ ОО ДО "СШОР "Академия велоспорта"</v>
          </cell>
        </row>
        <row r="73">
          <cell r="A73">
            <v>73</v>
          </cell>
          <cell r="B73" t="str">
            <v>КЕТЛЕР Лев Александрович</v>
          </cell>
          <cell r="C73">
            <v>10130778111</v>
          </cell>
          <cell r="D73">
            <v>39833</v>
          </cell>
          <cell r="E73" t="str">
            <v>1 СР</v>
          </cell>
          <cell r="F73" t="str">
            <v>Омская область</v>
          </cell>
          <cell r="G73" t="str">
            <v>БУ ОО ДО "СШОР "Академия велоспорта"</v>
          </cell>
        </row>
        <row r="74">
          <cell r="A74">
            <v>74</v>
          </cell>
          <cell r="B74" t="str">
            <v>ТЮСЕНКОВ Артем Александрович</v>
          </cell>
          <cell r="C74">
            <v>10115821620</v>
          </cell>
          <cell r="D74">
            <v>39890</v>
          </cell>
          <cell r="E74" t="str">
            <v>1 СР</v>
          </cell>
          <cell r="F74" t="str">
            <v>Омская область</v>
          </cell>
          <cell r="G74" t="str">
            <v>БУ ОО ДО "СШОР "Академия велоспорта"</v>
          </cell>
        </row>
        <row r="75">
          <cell r="A75">
            <v>75</v>
          </cell>
          <cell r="B75" t="str">
            <v>ФУКС Даниил Александрович</v>
          </cell>
          <cell r="C75">
            <v>10142530265</v>
          </cell>
          <cell r="D75">
            <v>40015</v>
          </cell>
          <cell r="E75" t="str">
            <v>1 СР</v>
          </cell>
          <cell r="F75" t="str">
            <v>Омская область</v>
          </cell>
          <cell r="G75" t="str">
            <v>БУ ОО ДО "СШОР "Академия велоспорта"</v>
          </cell>
        </row>
        <row r="76">
          <cell r="A76">
            <v>76</v>
          </cell>
          <cell r="B76" t="str">
            <v>ГОРОХ Кирилл Денисович</v>
          </cell>
          <cell r="C76">
            <v>10133681744</v>
          </cell>
          <cell r="D76">
            <v>40213</v>
          </cell>
          <cell r="E76" t="str">
            <v>1 СР</v>
          </cell>
          <cell r="F76" t="str">
            <v>Омская область</v>
          </cell>
          <cell r="G76" t="str">
            <v>БУ ДО г.Омска "СШОР № 8 им.В.Соколова"</v>
          </cell>
        </row>
        <row r="77">
          <cell r="A77">
            <v>77</v>
          </cell>
          <cell r="B77" t="str">
            <v>КОЛОВОРОТНЫЙ Степан Антонович</v>
          </cell>
          <cell r="C77">
            <v>10150169522</v>
          </cell>
          <cell r="D77">
            <v>40354</v>
          </cell>
          <cell r="E77" t="str">
            <v>1 СР</v>
          </cell>
          <cell r="F77" t="str">
            <v>Омская область</v>
          </cell>
          <cell r="G77" t="str">
            <v>БУ ОО ДО "СШОР "Академия велоспорта"</v>
          </cell>
        </row>
        <row r="78">
          <cell r="A78">
            <v>78</v>
          </cell>
          <cell r="B78" t="str">
            <v>ГЛЕБОВ Денис Сергеевич</v>
          </cell>
          <cell r="C78">
            <v>10133791878</v>
          </cell>
          <cell r="D78">
            <v>40485</v>
          </cell>
          <cell r="E78" t="str">
            <v>1 СР</v>
          </cell>
          <cell r="F78" t="str">
            <v>Омская область</v>
          </cell>
          <cell r="G78" t="str">
            <v>БУ ОО ДО "СШОР "Академия велоспорта"</v>
          </cell>
        </row>
        <row r="79">
          <cell r="A79">
            <v>79</v>
          </cell>
          <cell r="B79" t="str">
            <v>БРУЕВ Матвей Алексеевич</v>
          </cell>
          <cell r="C79">
            <v>10133971532</v>
          </cell>
          <cell r="D79">
            <v>40395</v>
          </cell>
          <cell r="E79" t="str">
            <v>1 СР</v>
          </cell>
          <cell r="F79" t="str">
            <v>Омская область</v>
          </cell>
          <cell r="G79" t="str">
            <v>БУ ОО ДО "СШОР "Академия велоспорта"</v>
          </cell>
        </row>
        <row r="80">
          <cell r="A80">
            <v>80</v>
          </cell>
          <cell r="B80" t="str">
            <v>ВОЛИК Даниил Евгеньевич</v>
          </cell>
          <cell r="C80">
            <v>10133949708</v>
          </cell>
          <cell r="D80">
            <v>40360</v>
          </cell>
          <cell r="E80" t="str">
            <v>1 СР</v>
          </cell>
          <cell r="F80" t="str">
            <v>Омская область</v>
          </cell>
          <cell r="G80" t="str">
            <v>БУ ОО ДО "СШОР "Академия велоспорта"</v>
          </cell>
        </row>
        <row r="81">
          <cell r="A81">
            <v>81</v>
          </cell>
          <cell r="B81" t="str">
            <v>ЯНУШКЕВИЧ Юлианна Валентиновна</v>
          </cell>
          <cell r="C81">
            <v>10149834163</v>
          </cell>
          <cell r="D81">
            <v>40676</v>
          </cell>
          <cell r="E81" t="str">
            <v>2 СР</v>
          </cell>
          <cell r="F81" t="str">
            <v>Омская область</v>
          </cell>
          <cell r="G81" t="str">
            <v>БУ ОО ДО "СШОР "Академия велоспорта"</v>
          </cell>
        </row>
        <row r="82">
          <cell r="A82">
            <v>83</v>
          </cell>
          <cell r="B82" t="str">
            <v>СТЕПАНОВА Злата Сергеевна</v>
          </cell>
          <cell r="C82">
            <v>10133870084</v>
          </cell>
          <cell r="D82">
            <v>40430</v>
          </cell>
          <cell r="E82" t="str">
            <v>1 СР</v>
          </cell>
          <cell r="F82" t="str">
            <v>Омская область</v>
          </cell>
          <cell r="G82" t="str">
            <v>БУ ОО ДО "СШОР "Академия велоспорта"</v>
          </cell>
        </row>
        <row r="83">
          <cell r="A83">
            <v>84</v>
          </cell>
          <cell r="B83" t="str">
            <v>КЛОЧКО Алина Валерьевна</v>
          </cell>
          <cell r="C83">
            <v>10139109296</v>
          </cell>
          <cell r="D83">
            <v>40765</v>
          </cell>
          <cell r="E83" t="str">
            <v>1 СР</v>
          </cell>
          <cell r="F83" t="str">
            <v>Омская область</v>
          </cell>
          <cell r="G83" t="str">
            <v>БУ ОО ДО "СШОР "Академия велоспорта"</v>
          </cell>
        </row>
      </sheetData>
      <sheetData sheetId="2">
        <row r="1">
          <cell r="A1" t="str">
            <v>Министерство спорта Российской Федерации</v>
          </cell>
        </row>
        <row r="2">
          <cell r="A2" t="str">
            <v>Министерство физической культуры и спорта Новосибирской области</v>
          </cell>
        </row>
        <row r="3">
          <cell r="A3" t="str">
            <v>Управление Государственной инспекции безопасности дорожного движения</v>
          </cell>
        </row>
        <row r="4">
          <cell r="A4" t="str">
            <v>ГУ МВД России по Новосибирской области</v>
          </cell>
        </row>
        <row r="5">
          <cell r="A5" t="str">
            <v>Федерация велосипедного спорта Новосибирской области</v>
          </cell>
        </row>
        <row r="6">
          <cell r="A6" t="str">
            <v>XXXIX Мемориал памяти сотрудников ГАИ Д.Байдуги и А.Шабалдина</v>
          </cell>
        </row>
        <row r="8">
          <cell r="A8" t="str">
            <v>ПЕРВЕНСТВО НОВОСИБИРСКОЙ ОБЛАСТИ</v>
          </cell>
        </row>
        <row r="9">
          <cell r="A9" t="str">
            <v>по велосипедному спорту</v>
          </cell>
        </row>
        <row r="10">
          <cell r="A10" t="str">
            <v xml:space="preserve">ИТОГОВЫЙ ПРОТОКОЛ </v>
          </cell>
        </row>
        <row r="11">
          <cell r="A11" t="str">
            <v>шоссе-индивидуальная гонка на время</v>
          </cell>
        </row>
        <row r="12">
          <cell r="A12" t="str">
            <v>шоссе-многодневная гонка</v>
          </cell>
        </row>
        <row r="13">
          <cell r="A13" t="str">
            <v>ЮНОШИ 13-14 ЛЕТ</v>
          </cell>
        </row>
        <row r="15">
          <cell r="A15" t="str">
            <v>МЕСТО ПРОВЕДЕНИЯ: р.п. Маслянино</v>
          </cell>
          <cell r="G15" t="str">
            <v>НАЧАЛО ГОНКИ: 11ч 00м</v>
          </cell>
        </row>
        <row r="16">
          <cell r="A16" t="str">
            <v>ДАТА ПРОВЕДЕНИЯ: 24 ИЮНЯ 2025 ГОДА</v>
          </cell>
          <cell r="G16" t="str">
            <v>ОКОНЧАНИЕ ГОНКИ: 14ч 00м</v>
          </cell>
        </row>
        <row r="17">
          <cell r="A17" t="str">
            <v>ИНФОРМАЦИЯ О ЖЮРИ И ГСК СОРЕВНОВАНИЙ:</v>
          </cell>
          <cell r="G17" t="str">
            <v>ТЕХНИЧЕСКИЕ ДАННЫЕ ТРАССЫ:</v>
          </cell>
        </row>
        <row r="18">
          <cell r="A18" t="str">
            <v>ТЕХНИЧЕСКИЙ ДЕЛЕГАТ ФВСР:</v>
          </cell>
          <cell r="G18" t="str">
            <v xml:space="preserve"> НАЗВАНИЕ ТРАССЫ / РЕГ. НОМЕР:</v>
          </cell>
        </row>
        <row r="19">
          <cell r="A19" t="str">
            <v>ГЛАВНЫЙ СУДЬЯ:</v>
          </cell>
          <cell r="F19" t="str">
            <v xml:space="preserve">ДОЦЕНКО С.А. (ВК, г. ОМСК) </v>
          </cell>
          <cell r="G19" t="str">
            <v xml:space="preserve"> МАКСИМАЛЬНЫЙ ПЕРЕПАД (HD):</v>
          </cell>
        </row>
        <row r="20">
          <cell r="A20" t="str">
            <v>ГЛАВНЫЙ СЕКРЕТАРЬ:</v>
          </cell>
          <cell r="F20" t="str">
            <v>СЛАБКОВСКАЯ В.Н. ( ВК, г. ОМСК)</v>
          </cell>
          <cell r="G20" t="str">
            <v xml:space="preserve"> СУММА ПЕРЕПАДОВ (ТС):</v>
          </cell>
        </row>
        <row r="21">
          <cell r="A21" t="str">
            <v>СУДЬЯ НА ФИНИШЕ:</v>
          </cell>
          <cell r="F21" t="str">
            <v xml:space="preserve">САВИЦКИЙ К.Н. (ВК, г. НОВОСИБИРСК) </v>
          </cell>
          <cell r="G21" t="str">
            <v xml:space="preserve"> ДЛИНА КРУГА/КРУГОВ: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</row>
        <row r="25">
          <cell r="A25">
            <v>1</v>
          </cell>
          <cell r="B25">
            <v>43</v>
          </cell>
          <cell r="C25">
            <v>10146252439</v>
          </cell>
          <cell r="D25" t="str">
            <v>ПУДОВ Артур Иванович</v>
          </cell>
          <cell r="E25">
            <v>41138</v>
          </cell>
          <cell r="F25" t="str">
            <v>1 СР</v>
          </cell>
          <cell r="G25" t="str">
            <v>Новосибирская область</v>
          </cell>
        </row>
        <row r="26">
          <cell r="A26">
            <v>2</v>
          </cell>
          <cell r="B26">
            <v>16</v>
          </cell>
          <cell r="C26">
            <v>10139995131</v>
          </cell>
          <cell r="D26" t="str">
            <v>ПЕШНИН Данил Викторович</v>
          </cell>
          <cell r="E26">
            <v>40711</v>
          </cell>
          <cell r="F26" t="str">
            <v>1 СР</v>
          </cell>
          <cell r="G26" t="str">
            <v>Кемеровская область</v>
          </cell>
        </row>
        <row r="27">
          <cell r="A27">
            <v>3</v>
          </cell>
          <cell r="B27">
            <v>53</v>
          </cell>
          <cell r="C27">
            <v>10148667941</v>
          </cell>
          <cell r="D27" t="str">
            <v>ЕВДОКИМОВ Матвей Иванович</v>
          </cell>
          <cell r="E27">
            <v>40565</v>
          </cell>
          <cell r="F27" t="str">
            <v>2 СР</v>
          </cell>
          <cell r="G27" t="str">
            <v>Новосибирская область</v>
          </cell>
        </row>
        <row r="28">
          <cell r="A28">
            <v>4</v>
          </cell>
          <cell r="B28">
            <v>14</v>
          </cell>
          <cell r="C28">
            <v>10153663340</v>
          </cell>
          <cell r="D28" t="str">
            <v>ЕФИМОВ Марк Владиславович</v>
          </cell>
          <cell r="E28">
            <v>40583</v>
          </cell>
          <cell r="F28" t="str">
            <v>2 СР</v>
          </cell>
          <cell r="G28" t="str">
            <v>Кемеровская область</v>
          </cell>
        </row>
        <row r="29">
          <cell r="A29">
            <v>5</v>
          </cell>
          <cell r="B29">
            <v>19</v>
          </cell>
          <cell r="D29" t="str">
            <v>ШУМЕЕВ Тимофей Евгеньевич</v>
          </cell>
          <cell r="E29">
            <v>40668</v>
          </cell>
          <cell r="F29" t="str">
            <v>2 СР</v>
          </cell>
          <cell r="G29" t="str">
            <v>Кемеровская область</v>
          </cell>
        </row>
        <row r="30">
          <cell r="A30">
            <v>6</v>
          </cell>
          <cell r="B30">
            <v>56</v>
          </cell>
          <cell r="C30">
            <v>10131541175</v>
          </cell>
          <cell r="D30" t="str">
            <v>ПОВИСОК Роман Юрьевич</v>
          </cell>
          <cell r="E30">
            <v>40633</v>
          </cell>
          <cell r="F30" t="str">
            <v>1 ЮН</v>
          </cell>
          <cell r="G30" t="str">
            <v>Новосибирская область</v>
          </cell>
        </row>
        <row r="31">
          <cell r="A31">
            <v>7</v>
          </cell>
          <cell r="B31">
            <v>58</v>
          </cell>
          <cell r="C31">
            <v>10148787573</v>
          </cell>
          <cell r="D31" t="str">
            <v>УЛЬЯНОВ Михаил Александрович</v>
          </cell>
          <cell r="E31">
            <v>40856</v>
          </cell>
          <cell r="F31" t="str">
            <v>2 ЮН</v>
          </cell>
          <cell r="G31" t="str">
            <v>Новосибирская область</v>
          </cell>
        </row>
        <row r="32">
          <cell r="A32">
            <v>8</v>
          </cell>
          <cell r="B32">
            <v>15</v>
          </cell>
          <cell r="D32" t="str">
            <v>ЛЕДОМСКИЙ Андрей Александрович</v>
          </cell>
          <cell r="E32">
            <v>40753</v>
          </cell>
          <cell r="F32" t="str">
            <v>1 ЮН</v>
          </cell>
          <cell r="G32" t="str">
            <v>Кемеровская область</v>
          </cell>
        </row>
        <row r="33">
          <cell r="A33">
            <v>9</v>
          </cell>
          <cell r="B33">
            <v>17</v>
          </cell>
          <cell r="D33" t="str">
            <v>САРСАЦКИЙ Кирилл Денисович</v>
          </cell>
          <cell r="E33">
            <v>40746</v>
          </cell>
          <cell r="F33" t="str">
            <v>1 ЮН</v>
          </cell>
          <cell r="G33" t="str">
            <v>Кемеровская область</v>
          </cell>
        </row>
        <row r="34">
          <cell r="A34">
            <v>10</v>
          </cell>
          <cell r="B34">
            <v>57</v>
          </cell>
          <cell r="C34">
            <v>10158887802</v>
          </cell>
          <cell r="D34" t="str">
            <v>РУДАКОВ Роман Дмитриевич</v>
          </cell>
          <cell r="E34">
            <v>40951</v>
          </cell>
          <cell r="F34" t="str">
            <v>3 ЮН</v>
          </cell>
          <cell r="G34" t="str">
            <v>Новосибирская область</v>
          </cell>
        </row>
        <row r="35">
          <cell r="A35">
            <v>11</v>
          </cell>
          <cell r="B35">
            <v>54</v>
          </cell>
          <cell r="D35" t="str">
            <v>ЖИРНОВ Артем Иванович</v>
          </cell>
          <cell r="E35">
            <v>41518</v>
          </cell>
          <cell r="F35" t="str">
            <v>2 ЮН</v>
          </cell>
          <cell r="G35" t="str">
            <v>Новосибирская область</v>
          </cell>
        </row>
        <row r="36">
          <cell r="A36">
            <v>12</v>
          </cell>
          <cell r="B36">
            <v>18</v>
          </cell>
          <cell r="D36" t="str">
            <v>УШАКОВ Семен Евгеньевич</v>
          </cell>
          <cell r="E36">
            <v>41200</v>
          </cell>
          <cell r="F36" t="str">
            <v>1 ЮН</v>
          </cell>
          <cell r="G36" t="str">
            <v>Кемеровская область</v>
          </cell>
        </row>
        <row r="37">
          <cell r="A37">
            <v>13</v>
          </cell>
          <cell r="B37">
            <v>13</v>
          </cell>
          <cell r="D37" t="str">
            <v>ГРОМОВ Максим Сергеевич</v>
          </cell>
          <cell r="E37">
            <v>41546</v>
          </cell>
          <cell r="F37" t="str">
            <v>1 ЮН</v>
          </cell>
          <cell r="G37" t="str">
            <v>Кемеровская область</v>
          </cell>
        </row>
        <row r="38">
          <cell r="A38">
            <v>14</v>
          </cell>
          <cell r="B38">
            <v>9</v>
          </cell>
          <cell r="C38">
            <v>10149840227</v>
          </cell>
          <cell r="D38" t="str">
            <v>СМЕТАНИН Данил Андреевич</v>
          </cell>
          <cell r="E38">
            <v>40690</v>
          </cell>
          <cell r="F38" t="str">
            <v>3 СР</v>
          </cell>
          <cell r="G38" t="str">
            <v>Кемеровская область</v>
          </cell>
        </row>
        <row r="39">
          <cell r="A39">
            <v>15</v>
          </cell>
          <cell r="B39">
            <v>45</v>
          </cell>
          <cell r="D39" t="str">
            <v>НИТЧЕНКО Артем Вячеславович</v>
          </cell>
          <cell r="E39">
            <v>40886</v>
          </cell>
          <cell r="F39" t="str">
            <v>3 СР</v>
          </cell>
          <cell r="G39" t="str">
            <v>Новосибирская область</v>
          </cell>
        </row>
        <row r="40">
          <cell r="A40">
            <v>16</v>
          </cell>
          <cell r="B40">
            <v>10</v>
          </cell>
          <cell r="D40" t="str">
            <v>ФЕДОСОВ Федор Эдуардович</v>
          </cell>
          <cell r="E40">
            <v>41192</v>
          </cell>
          <cell r="F40" t="str">
            <v>3 СР</v>
          </cell>
          <cell r="G40" t="str">
            <v>Кемеровская область</v>
          </cell>
        </row>
        <row r="41">
          <cell r="A41">
            <v>17</v>
          </cell>
          <cell r="B41">
            <v>46</v>
          </cell>
          <cell r="D41" t="str">
            <v>ВОЛОДИН Роман Евгеньевич</v>
          </cell>
          <cell r="E41">
            <v>41156</v>
          </cell>
          <cell r="F41" t="str">
            <v>1 ЮН</v>
          </cell>
          <cell r="G41" t="str">
            <v>Новосибирская область</v>
          </cell>
        </row>
        <row r="42">
          <cell r="A42">
            <v>18</v>
          </cell>
          <cell r="B42">
            <v>41</v>
          </cell>
          <cell r="C42">
            <v>10164563312</v>
          </cell>
          <cell r="D42" t="str">
            <v>ДРОЗДОВ Данил Игоревич</v>
          </cell>
          <cell r="E42">
            <v>41225</v>
          </cell>
          <cell r="F42" t="str">
            <v>2 ЮН</v>
          </cell>
          <cell r="G42" t="str">
            <v>Новосибирская область</v>
          </cell>
        </row>
        <row r="43">
          <cell r="A43">
            <v>19</v>
          </cell>
          <cell r="B43">
            <v>44</v>
          </cell>
          <cell r="D43" t="str">
            <v>ХАЛИУЛЛИН Александр Артурович</v>
          </cell>
          <cell r="E43">
            <v>41464</v>
          </cell>
          <cell r="F43" t="str">
            <v>1 ЮН</v>
          </cell>
          <cell r="G43" t="str">
            <v>Новосибирская область</v>
          </cell>
        </row>
        <row r="44">
          <cell r="A44">
            <v>20</v>
          </cell>
          <cell r="B44">
            <v>42</v>
          </cell>
          <cell r="C44">
            <v>10164512283</v>
          </cell>
          <cell r="D44" t="str">
            <v>СТЕПИН Игорь Максимович</v>
          </cell>
          <cell r="E44">
            <v>41087</v>
          </cell>
          <cell r="F44" t="str">
            <v>2 ЮН</v>
          </cell>
          <cell r="G44" t="str">
            <v>Новосибирская область</v>
          </cell>
        </row>
        <row r="45">
          <cell r="A45">
            <v>21</v>
          </cell>
          <cell r="B45">
            <v>40</v>
          </cell>
          <cell r="C45">
            <v>10164567958</v>
          </cell>
          <cell r="D45" t="str">
            <v>ДМИТРИЕВ Роман Сергеевич</v>
          </cell>
          <cell r="E45">
            <v>41440</v>
          </cell>
          <cell r="F45" t="str">
            <v>2 ЮН</v>
          </cell>
          <cell r="G45" t="str">
            <v>Новосибирская область</v>
          </cell>
        </row>
        <row r="47">
          <cell r="A47" t="str">
            <v>ПОГОДНЫЕ УСЛОВИЯ</v>
          </cell>
          <cell r="G47" t="str">
            <v>СТАТИСТИКА ГОНКИ</v>
          </cell>
        </row>
        <row r="48">
          <cell r="A48" t="str">
            <v>Температура: +22</v>
          </cell>
          <cell r="G48" t="str">
            <v>Субъектов РФ:</v>
          </cell>
        </row>
        <row r="49">
          <cell r="A49" t="str">
            <v>Влажность: 84%</v>
          </cell>
          <cell r="G49" t="str">
            <v>Заявлено:</v>
          </cell>
        </row>
        <row r="50">
          <cell r="A50" t="str">
            <v>Осадки: ясно</v>
          </cell>
          <cell r="G50" t="str">
            <v>Стартовало:</v>
          </cell>
        </row>
        <row r="51">
          <cell r="A51" t="str">
            <v>Ветер: 2 м/с (ю/з)</v>
          </cell>
          <cell r="G51" t="str">
            <v>Финишировало:</v>
          </cell>
        </row>
        <row r="52">
          <cell r="G52" t="str">
            <v>Лимит времени:</v>
          </cell>
        </row>
        <row r="53">
          <cell r="G53" t="str">
            <v>Н. финишировало:</v>
          </cell>
        </row>
        <row r="54">
          <cell r="G54" t="str">
            <v>Дисквалифицировано:</v>
          </cell>
        </row>
        <row r="55">
          <cell r="G55" t="str">
            <v>Н. стартовало:</v>
          </cell>
        </row>
        <row r="57">
          <cell r="A57" t="str">
            <v>ТЕХНИЧЕСКИЙ ДЕЛЕГАТ</v>
          </cell>
          <cell r="D57" t="str">
            <v>ГЛАВНЫЙ СУДЬЯ</v>
          </cell>
        </row>
        <row r="64">
          <cell r="D64" t="str">
            <v xml:space="preserve">ДОЦЕНКО С.А. (ВК, г. ОМСК) </v>
          </cell>
        </row>
      </sheetData>
      <sheetData sheetId="3">
        <row r="1">
          <cell r="A1" t="str">
            <v>Министерство спорта Российской Федерации</v>
          </cell>
        </row>
        <row r="2">
          <cell r="A2" t="str">
            <v>Министерство физической культуры и спорта Новосибирской области</v>
          </cell>
        </row>
        <row r="3">
          <cell r="A3" t="str">
            <v>Управление Государственной инспекции безопасности дорожного движения</v>
          </cell>
        </row>
        <row r="4">
          <cell r="A4" t="str">
            <v>ГУ МВД России по Новосибирской области</v>
          </cell>
        </row>
        <row r="5">
          <cell r="A5" t="str">
            <v>Федерация велосипедного спорта Новосибирской области</v>
          </cell>
        </row>
        <row r="6">
          <cell r="A6" t="str">
            <v>XXXIX Мемориал памяти сотрудников ГАИ Д.Байдуги и А.Шабалдина</v>
          </cell>
        </row>
        <row r="8">
          <cell r="A8" t="str">
            <v>ПЕРВЕНСТВО НОВОСИБИРСКОЙ ОБЛАСТИ</v>
          </cell>
        </row>
        <row r="9">
          <cell r="A9" t="str">
            <v>по велосипедному спорту</v>
          </cell>
        </row>
        <row r="10">
          <cell r="A10" t="str">
            <v xml:space="preserve">ИТОГОВЫЙ ПРОТОКОЛ </v>
          </cell>
        </row>
        <row r="11">
          <cell r="A11" t="str">
            <v>шоссе-индивидуальная гонка на время</v>
          </cell>
        </row>
        <row r="12">
          <cell r="A12" t="str">
            <v>шоссе-многодневная гонка</v>
          </cell>
        </row>
        <row r="13">
          <cell r="A13" t="str">
            <v>ДЕВУШКИ 13-14 ЛЕТ</v>
          </cell>
        </row>
        <row r="15">
          <cell r="A15" t="str">
            <v>МЕСТО ПРОВЕДЕНИЯ: р.п. Маслянино</v>
          </cell>
          <cell r="G15" t="str">
            <v>НАЧАЛО ГОНКИ: 11ч 00м</v>
          </cell>
        </row>
        <row r="16">
          <cell r="A16" t="str">
            <v>ДАТА ПРОВЕДЕНИЯ: 24 ИЮНЯ 2025 ГОДА</v>
          </cell>
          <cell r="G16" t="str">
            <v>ОКОНЧАНИЕ ГОНКИ: 14ч 00м</v>
          </cell>
        </row>
        <row r="17">
          <cell r="A17" t="str">
            <v>ИНФОРМАЦИЯ О ЖЮРИ И ГСК СОРЕВНОВАНИЙ:</v>
          </cell>
          <cell r="G17" t="str">
            <v>ТЕХНИЧЕСКИЕ ДАННЫЕ ТРАССЫ:</v>
          </cell>
        </row>
        <row r="18">
          <cell r="A18" t="str">
            <v>ТЕХНИЧЕСКИЙ ДЕЛЕГАТ ФВСР:</v>
          </cell>
          <cell r="G18" t="str">
            <v xml:space="preserve"> НАЗВАНИЕ ТРАССЫ / РЕГ. НОМЕР:</v>
          </cell>
        </row>
        <row r="19">
          <cell r="A19" t="str">
            <v>ГЛАВНЫЙ СУДЬЯ:</v>
          </cell>
          <cell r="F19" t="str">
            <v xml:space="preserve">ДОЦЕНКО С.А. (ВК, г. ОМСК) </v>
          </cell>
          <cell r="G19" t="str">
            <v xml:space="preserve"> МАКСИМАЛЬНЫЙ ПЕРЕПАД (HD):</v>
          </cell>
        </row>
        <row r="20">
          <cell r="A20" t="str">
            <v>ГЛАВНЫЙ СЕКРЕТАРЬ:</v>
          </cell>
          <cell r="F20" t="str">
            <v>СЛАБКОВСКАЯ В.Н. ( ВК, г. ОМСК)</v>
          </cell>
          <cell r="G20" t="str">
            <v xml:space="preserve"> СУММА ПЕРЕПАДОВ (ТС):</v>
          </cell>
        </row>
        <row r="21">
          <cell r="A21" t="str">
            <v>СУДЬЯ НА ФИНИШЕ:</v>
          </cell>
          <cell r="F21" t="str">
            <v xml:space="preserve">САВИЦКИЙ К.Н. (ВК, г. НОВОСИБИРСК) </v>
          </cell>
          <cell r="G21" t="str">
            <v xml:space="preserve"> ДЛИНА КРУГА/КРУГОВ: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</row>
        <row r="25">
          <cell r="A25">
            <v>1</v>
          </cell>
          <cell r="B25">
            <v>68</v>
          </cell>
          <cell r="C25">
            <v>10138574281</v>
          </cell>
          <cell r="D25" t="str">
            <v>БОБРОВНИКОВА Анна Андреевна</v>
          </cell>
          <cell r="E25">
            <v>41218</v>
          </cell>
          <cell r="F25" t="str">
            <v>2 СР</v>
          </cell>
          <cell r="G25" t="str">
            <v>Омская область</v>
          </cell>
        </row>
        <row r="26">
          <cell r="A26">
            <v>2</v>
          </cell>
          <cell r="B26">
            <v>6</v>
          </cell>
          <cell r="C26">
            <v>10156937694</v>
          </cell>
          <cell r="D26" t="str">
            <v>ШУБИНА Анна Павловна</v>
          </cell>
          <cell r="E26">
            <v>40710</v>
          </cell>
          <cell r="F26" t="str">
            <v>1 СР</v>
          </cell>
          <cell r="G26" t="str">
            <v>Кемеровская область</v>
          </cell>
        </row>
        <row r="27">
          <cell r="A27">
            <v>3</v>
          </cell>
          <cell r="B27">
            <v>69</v>
          </cell>
          <cell r="C27">
            <v>10146013171</v>
          </cell>
          <cell r="D27" t="str">
            <v>ИВАНОВА Анна Геннадьевна</v>
          </cell>
          <cell r="E27">
            <v>40985</v>
          </cell>
          <cell r="F27" t="str">
            <v>2 СР</v>
          </cell>
          <cell r="G27" t="str">
            <v>Омская область</v>
          </cell>
        </row>
        <row r="28">
          <cell r="A28">
            <v>4</v>
          </cell>
          <cell r="B28">
            <v>55</v>
          </cell>
          <cell r="C28">
            <v>10159471923</v>
          </cell>
          <cell r="D28" t="str">
            <v>МАРИСКИНА Стана Артемовна</v>
          </cell>
          <cell r="E28">
            <v>40633</v>
          </cell>
          <cell r="F28" t="str">
            <v>2 СР</v>
          </cell>
          <cell r="G28" t="str">
            <v>Новосибирская область</v>
          </cell>
        </row>
        <row r="29">
          <cell r="A29">
            <v>5</v>
          </cell>
          <cell r="B29">
            <v>29</v>
          </cell>
          <cell r="C29">
            <v>10146253550</v>
          </cell>
          <cell r="D29" t="str">
            <v>БРУМА Екатерина Вадимовна</v>
          </cell>
          <cell r="E29">
            <v>40889</v>
          </cell>
          <cell r="F29" t="str">
            <v>1 СР</v>
          </cell>
          <cell r="G29" t="str">
            <v>Новосибирская область</v>
          </cell>
        </row>
        <row r="30">
          <cell r="A30">
            <v>6</v>
          </cell>
          <cell r="B30">
            <v>7</v>
          </cell>
          <cell r="C30">
            <v>10140729806</v>
          </cell>
          <cell r="D30" t="str">
            <v>НАСИКОВСКАЯ Елизавета Александровна</v>
          </cell>
          <cell r="E30">
            <v>40951</v>
          </cell>
          <cell r="F30" t="str">
            <v>1 ЮН</v>
          </cell>
          <cell r="G30" t="str">
            <v>Кемеровская область</v>
          </cell>
        </row>
        <row r="31">
          <cell r="A31">
            <v>7</v>
          </cell>
          <cell r="B31">
            <v>38</v>
          </cell>
          <cell r="C31">
            <v>10164811670</v>
          </cell>
          <cell r="D31" t="str">
            <v>ЦАРЕВА Ольга Романовна</v>
          </cell>
          <cell r="E31">
            <v>41667</v>
          </cell>
          <cell r="F31" t="str">
            <v>2 ЮН</v>
          </cell>
          <cell r="G31" t="str">
            <v>Новосибирская область</v>
          </cell>
        </row>
        <row r="32">
          <cell r="A32">
            <v>8</v>
          </cell>
          <cell r="B32">
            <v>8</v>
          </cell>
          <cell r="C32">
            <v>10160931064</v>
          </cell>
          <cell r="D32" t="str">
            <v>ЧЕРЕПАНОВА Елизавета Олеговна</v>
          </cell>
          <cell r="E32">
            <v>40814</v>
          </cell>
          <cell r="F32" t="str">
            <v>2 СР</v>
          </cell>
          <cell r="G32" t="str">
            <v>Кемеровская область</v>
          </cell>
        </row>
        <row r="33">
          <cell r="A33">
            <v>9</v>
          </cell>
          <cell r="B33">
            <v>39</v>
          </cell>
          <cell r="C33">
            <v>10164425589</v>
          </cell>
          <cell r="D33" t="str">
            <v>ИВАНОВА Анна Сергеевна</v>
          </cell>
          <cell r="E33">
            <v>41214</v>
          </cell>
          <cell r="F33" t="str">
            <v>2 ЮН</v>
          </cell>
          <cell r="G33" t="str">
            <v>Новосибирская область</v>
          </cell>
        </row>
        <row r="34">
          <cell r="A34">
            <v>10</v>
          </cell>
          <cell r="B34">
            <v>11</v>
          </cell>
          <cell r="D34" t="str">
            <v>ШИПАЛОВА Виктория Юрьевна</v>
          </cell>
          <cell r="E34">
            <v>41358</v>
          </cell>
          <cell r="F34" t="str">
            <v>1 ЮН</v>
          </cell>
          <cell r="G34" t="str">
            <v>Кемеровская область</v>
          </cell>
        </row>
        <row r="35">
          <cell r="A35">
            <v>11</v>
          </cell>
          <cell r="B35">
            <v>22</v>
          </cell>
          <cell r="D35" t="str">
            <v>ЦЫГАНКОВА Алена Захаровна</v>
          </cell>
          <cell r="E35">
            <v>42000</v>
          </cell>
          <cell r="F35" t="str">
            <v>1 ЮН</v>
          </cell>
          <cell r="G35" t="str">
            <v>Новосибирская область</v>
          </cell>
        </row>
        <row r="36">
          <cell r="A36">
            <v>12</v>
          </cell>
          <cell r="B36">
            <v>21</v>
          </cell>
          <cell r="D36" t="str">
            <v>РАЙШ Алиса Денисовна</v>
          </cell>
          <cell r="E36">
            <v>41619</v>
          </cell>
          <cell r="F36" t="str">
            <v>1 ЮН</v>
          </cell>
          <cell r="G36" t="str">
            <v>Новосибирская область</v>
          </cell>
        </row>
        <row r="38">
          <cell r="A38" t="str">
            <v>ПОГОДНЫЕ УСЛОВИЯ</v>
          </cell>
          <cell r="G38" t="str">
            <v>СТАТИСТИКА ГОНКИ</v>
          </cell>
        </row>
        <row r="39">
          <cell r="A39" t="str">
            <v>Температура: +22</v>
          </cell>
          <cell r="G39" t="str">
            <v>Субъектов РФ:</v>
          </cell>
        </row>
        <row r="40">
          <cell r="A40" t="str">
            <v>Влажность: 84%</v>
          </cell>
          <cell r="G40" t="str">
            <v>Заявлено:</v>
          </cell>
        </row>
        <row r="41">
          <cell r="A41" t="str">
            <v>Осадки: ясно</v>
          </cell>
          <cell r="G41" t="str">
            <v>Стартовало:</v>
          </cell>
        </row>
        <row r="42">
          <cell r="A42" t="str">
            <v>Ветер: 2 м/с (ю/з)</v>
          </cell>
          <cell r="G42" t="str">
            <v>Финишировало:</v>
          </cell>
        </row>
        <row r="43">
          <cell r="G43" t="str">
            <v>Лимит времени:</v>
          </cell>
        </row>
        <row r="44">
          <cell r="G44" t="str">
            <v>Н. финишировало:</v>
          </cell>
        </row>
        <row r="45">
          <cell r="G45" t="str">
            <v>Дисквалифицировано:</v>
          </cell>
        </row>
        <row r="46">
          <cell r="G46" t="str">
            <v>Н. стартовало:</v>
          </cell>
        </row>
        <row r="48">
          <cell r="A48" t="str">
            <v>ТЕХНИЧЕСКИЙ ДЕЛЕГАТ</v>
          </cell>
          <cell r="D48" t="str">
            <v>ГЛАВНЫЙ СУДЬЯ</v>
          </cell>
        </row>
        <row r="55">
          <cell r="D55" t="str">
            <v xml:space="preserve">ДОЦЕНКО С.А. (ВК, г. ОМСК) </v>
          </cell>
        </row>
      </sheetData>
      <sheetData sheetId="4">
        <row r="1">
          <cell r="A1" t="str">
            <v>Министерство спорта Российской Федерации</v>
          </cell>
        </row>
        <row r="2">
          <cell r="A2" t="str">
            <v>Министерство физической культуры и спорта Новосибирской области</v>
          </cell>
        </row>
        <row r="3">
          <cell r="A3" t="str">
            <v>Управление Государственной инспекции безопасности дорожного движения</v>
          </cell>
        </row>
        <row r="4">
          <cell r="A4" t="str">
            <v>ГУ МВД России по Новосибирской области</v>
          </cell>
        </row>
        <row r="5">
          <cell r="A5" t="str">
            <v>Федерация велосипедного спорта Новосибирской области</v>
          </cell>
        </row>
        <row r="6">
          <cell r="A6" t="str">
            <v>XXXVII  Мемориал памяти сотрудников ГИБДД Д.Байдуги и А.Шабалдина</v>
          </cell>
        </row>
        <row r="8">
          <cell r="A8" t="str">
            <v>ВСЕРОССИЙСКИЕ СОРЕВНОВАНИЯ</v>
          </cell>
        </row>
        <row r="9">
          <cell r="A9" t="str">
            <v>по велосипедному спорту</v>
          </cell>
        </row>
        <row r="11">
          <cell r="A11" t="str">
            <v>шоссе-индивидуальная гонка на время</v>
          </cell>
        </row>
        <row r="12">
          <cell r="A12" t="str">
            <v>шоссе-многодневная гонка</v>
          </cell>
        </row>
        <row r="13">
          <cell r="A13" t="str">
            <v xml:space="preserve">СТАРТОВЫЙ ПРОТОКОЛ </v>
          </cell>
        </row>
        <row r="16">
          <cell r="A16" t="str">
            <v xml:space="preserve">МЕСТО ПРОВЕДЕНИЯ: г. НОВОСИБИРСК </v>
          </cell>
        </row>
        <row r="17">
          <cell r="A17" t="str">
            <v>ДАТА ПРОВЕДЕНИЯ: 24 ИЮНЯ 2025 ГОДА</v>
          </cell>
        </row>
        <row r="18">
          <cell r="A18" t="str">
            <v>ИНФОРМАЦИЯ О ЖЮРИ И ГСК СОРЕВНОВАНИЙ:</v>
          </cell>
        </row>
        <row r="19">
          <cell r="A19" t="str">
            <v>ТЕХНИЧЕСКИЙ ДЕЛЕГАТ ФВСР:</v>
          </cell>
        </row>
        <row r="20">
          <cell r="A20" t="str">
            <v>ГЛАВНЫЙ СУДЬЯ:</v>
          </cell>
          <cell r="C20" t="str">
            <v xml:space="preserve">ДОЦЕНКО С.А. (ВК, г. ОМСК) </v>
          </cell>
        </row>
        <row r="21">
          <cell r="A21" t="str">
            <v>ГЛАВНЫЙ СЕКРЕТАРЬ:</v>
          </cell>
          <cell r="C21" t="str">
            <v>СЛАБКОВСКАЯ В.Н. ( ВК, г. ОМСК)</v>
          </cell>
        </row>
        <row r="22">
          <cell r="A22" t="str">
            <v>СУДЬЯ НА ФИНИШЕ:</v>
          </cell>
          <cell r="C22" t="str">
            <v xml:space="preserve">САВИЦКИЙ К.Н. (ВК, г. НОВОСИБИРСК) </v>
          </cell>
        </row>
        <row r="24">
          <cell r="B24" t="str">
            <v>НОМЕР</v>
          </cell>
          <cell r="C24" t="str">
            <v>ФАМИЛИЯ ИМЯ</v>
          </cell>
          <cell r="D24" t="str">
            <v>ДАТА РОЖД.</v>
          </cell>
          <cell r="E24" t="str">
            <v>РАЗРЯД,
ЗВАНИЕ</v>
          </cell>
          <cell r="F24" t="str">
            <v>ТЕРРИТОРИАЛЬНАЯ ПРИНАДЛЕЖНОСТЬ</v>
          </cell>
          <cell r="G24" t="str">
            <v>ВРЕМЯ СТАРТА</v>
          </cell>
        </row>
        <row r="26">
          <cell r="A26" t="str">
            <v>ПНСО-ДЕВУШКИ 13-14 ЛЕТ-7,5 км</v>
          </cell>
        </row>
        <row r="27">
          <cell r="A27">
            <v>1</v>
          </cell>
          <cell r="B27">
            <v>29</v>
          </cell>
          <cell r="C27" t="str">
            <v>БРУМА Екатерина Вадимовна</v>
          </cell>
          <cell r="D27">
            <v>40889</v>
          </cell>
          <cell r="E27" t="str">
            <v>1 СР</v>
          </cell>
          <cell r="F27" t="str">
            <v>Новосибирская область</v>
          </cell>
          <cell r="G27">
            <v>6.9444444444444447E-4</v>
          </cell>
        </row>
        <row r="28">
          <cell r="A28">
            <v>2</v>
          </cell>
          <cell r="B28">
            <v>55</v>
          </cell>
          <cell r="C28" t="str">
            <v>МАРИСКИНА Стана Артемовна</v>
          </cell>
          <cell r="D28">
            <v>40633</v>
          </cell>
          <cell r="E28" t="str">
            <v>2 СР</v>
          </cell>
          <cell r="F28" t="str">
            <v>Новосибирская область</v>
          </cell>
          <cell r="G28">
            <v>1.3888888888888889E-3</v>
          </cell>
        </row>
        <row r="29">
          <cell r="A29">
            <v>3</v>
          </cell>
          <cell r="B29">
            <v>7</v>
          </cell>
          <cell r="C29" t="str">
            <v>НАСИКОВСКАЯ Елизавета Александровна</v>
          </cell>
          <cell r="D29">
            <v>40951</v>
          </cell>
          <cell r="E29" t="str">
            <v>1 ЮН</v>
          </cell>
          <cell r="F29" t="str">
            <v>Кемеровская область</v>
          </cell>
          <cell r="G29">
            <v>2.0833333333333333E-3</v>
          </cell>
        </row>
        <row r="30">
          <cell r="A30">
            <v>4</v>
          </cell>
          <cell r="B30">
            <v>68</v>
          </cell>
          <cell r="C30" t="str">
            <v>БОБРОВНИКОВА Анна Андреевна</v>
          </cell>
          <cell r="D30">
            <v>41218</v>
          </cell>
          <cell r="E30" t="str">
            <v>2 СР</v>
          </cell>
          <cell r="F30" t="str">
            <v>Омская область</v>
          </cell>
          <cell r="G30">
            <v>2.7777777777777779E-3</v>
          </cell>
        </row>
        <row r="31">
          <cell r="A31">
            <v>5</v>
          </cell>
          <cell r="B31">
            <v>69</v>
          </cell>
          <cell r="C31" t="str">
            <v>ИВАНОВА Анна Геннадьевна</v>
          </cell>
          <cell r="D31">
            <v>40985</v>
          </cell>
          <cell r="E31" t="str">
            <v>2 СР</v>
          </cell>
          <cell r="F31" t="str">
            <v>Омская область</v>
          </cell>
          <cell r="G31">
            <v>3.472222222222222E-3</v>
          </cell>
        </row>
        <row r="32">
          <cell r="A32">
            <v>6</v>
          </cell>
          <cell r="B32">
            <v>39</v>
          </cell>
          <cell r="C32" t="str">
            <v>ИВАНОВА Анна Сергеевна</v>
          </cell>
          <cell r="D32">
            <v>41214</v>
          </cell>
          <cell r="E32" t="str">
            <v>2 ЮН</v>
          </cell>
          <cell r="F32" t="str">
            <v>Новосибирская область</v>
          </cell>
          <cell r="G32">
            <v>4.1666666666666666E-3</v>
          </cell>
        </row>
        <row r="33">
          <cell r="A33">
            <v>7</v>
          </cell>
          <cell r="B33">
            <v>21</v>
          </cell>
          <cell r="C33" t="str">
            <v>РАЙШ Алиса Денисовна</v>
          </cell>
          <cell r="D33">
            <v>41619</v>
          </cell>
          <cell r="E33" t="str">
            <v>1 ЮН</v>
          </cell>
          <cell r="F33" t="str">
            <v>Новосибирская область</v>
          </cell>
          <cell r="G33">
            <v>4.8611111111111112E-3</v>
          </cell>
        </row>
        <row r="34">
          <cell r="A34">
            <v>8</v>
          </cell>
          <cell r="B34">
            <v>11</v>
          </cell>
          <cell r="C34" t="str">
            <v>ШИПАЛОВА Виктория Юрьевна</v>
          </cell>
          <cell r="D34">
            <v>41358</v>
          </cell>
          <cell r="E34" t="str">
            <v>1 ЮН</v>
          </cell>
          <cell r="F34" t="str">
            <v>Кемеровская область</v>
          </cell>
          <cell r="G34">
            <v>5.5555555555555558E-3</v>
          </cell>
        </row>
        <row r="35">
          <cell r="A35">
            <v>9</v>
          </cell>
          <cell r="B35">
            <v>22</v>
          </cell>
          <cell r="C35" t="str">
            <v>ЦЫГАНКОВА Алена Захаровна</v>
          </cell>
          <cell r="D35">
            <v>42000</v>
          </cell>
          <cell r="E35" t="str">
            <v>1 ЮН</v>
          </cell>
          <cell r="F35" t="str">
            <v>Новосибирская область</v>
          </cell>
          <cell r="G35">
            <v>6.2499999999999995E-3</v>
          </cell>
        </row>
        <row r="36">
          <cell r="A36">
            <v>10</v>
          </cell>
          <cell r="B36">
            <v>38</v>
          </cell>
          <cell r="C36" t="str">
            <v>ЦАРЕВА Ольга Романовна</v>
          </cell>
          <cell r="D36">
            <v>41667</v>
          </cell>
          <cell r="E36" t="str">
            <v>2 ЮН</v>
          </cell>
          <cell r="F36" t="str">
            <v>Новосибирская область</v>
          </cell>
          <cell r="G36">
            <v>6.9444444444444441E-3</v>
          </cell>
        </row>
        <row r="37">
          <cell r="A37" t="str">
            <v>ПНСО-ЮНОШИ 13-14-10 км</v>
          </cell>
        </row>
        <row r="38">
          <cell r="A38">
            <v>11</v>
          </cell>
          <cell r="B38">
            <v>46</v>
          </cell>
          <cell r="C38" t="str">
            <v>ВОЛОДИН Роман Евгеньевич</v>
          </cell>
          <cell r="D38">
            <v>41156</v>
          </cell>
          <cell r="E38" t="str">
            <v>1 ЮН</v>
          </cell>
          <cell r="F38" t="str">
            <v>Новосибирская область</v>
          </cell>
          <cell r="G38">
            <v>1.0416666666666666E-2</v>
          </cell>
        </row>
        <row r="39">
          <cell r="A39">
            <v>12</v>
          </cell>
          <cell r="B39">
            <v>13</v>
          </cell>
          <cell r="C39" t="str">
            <v>ГРОМОВ Максим Сергеевич</v>
          </cell>
          <cell r="D39">
            <v>41546</v>
          </cell>
          <cell r="E39" t="str">
            <v>1 ЮН</v>
          </cell>
          <cell r="F39" t="str">
            <v>Кемеровская область</v>
          </cell>
          <cell r="G39">
            <v>1.1111111111111112E-2</v>
          </cell>
        </row>
        <row r="40">
          <cell r="A40">
            <v>13</v>
          </cell>
          <cell r="B40">
            <v>40</v>
          </cell>
          <cell r="C40" t="str">
            <v>ДМИТРИЕВ Роман Сергеевич</v>
          </cell>
          <cell r="D40">
            <v>41440</v>
          </cell>
          <cell r="E40" t="str">
            <v>2 ЮН</v>
          </cell>
          <cell r="F40" t="str">
            <v>Новосибирская область</v>
          </cell>
          <cell r="G40">
            <v>1.1805555555555555E-2</v>
          </cell>
        </row>
        <row r="41">
          <cell r="A41">
            <v>14</v>
          </cell>
          <cell r="B41">
            <v>41</v>
          </cell>
          <cell r="C41" t="str">
            <v>ДРОЗДОВ Данил Игоревич</v>
          </cell>
          <cell r="D41">
            <v>41225</v>
          </cell>
          <cell r="E41" t="str">
            <v>2 ЮН</v>
          </cell>
          <cell r="F41" t="str">
            <v>Новосибирская область</v>
          </cell>
          <cell r="G41">
            <v>1.2499999999999999E-2</v>
          </cell>
        </row>
        <row r="42">
          <cell r="A42">
            <v>15</v>
          </cell>
          <cell r="B42">
            <v>53</v>
          </cell>
          <cell r="C42" t="str">
            <v>ЕВДОКИМОВ Матвей Иванович</v>
          </cell>
          <cell r="D42">
            <v>40565</v>
          </cell>
          <cell r="E42" t="str">
            <v>2 СР</v>
          </cell>
          <cell r="F42" t="str">
            <v>Новосибирская область</v>
          </cell>
          <cell r="G42">
            <v>1.3194444444444444E-2</v>
          </cell>
        </row>
        <row r="43">
          <cell r="A43">
            <v>16</v>
          </cell>
          <cell r="B43">
            <v>14</v>
          </cell>
          <cell r="C43" t="str">
            <v>ЕФИМОВ Марк Владиславович</v>
          </cell>
          <cell r="D43">
            <v>40583</v>
          </cell>
          <cell r="E43" t="str">
            <v>2 СР</v>
          </cell>
          <cell r="F43" t="str">
            <v>Кемеровская область</v>
          </cell>
          <cell r="G43">
            <v>1.3888888888888888E-2</v>
          </cell>
        </row>
        <row r="44">
          <cell r="A44">
            <v>17</v>
          </cell>
          <cell r="B44">
            <v>54</v>
          </cell>
          <cell r="C44" t="str">
            <v>ЖИРНОВ Артем Иванович</v>
          </cell>
          <cell r="D44">
            <v>41518</v>
          </cell>
          <cell r="E44" t="str">
            <v>2 ЮН</v>
          </cell>
          <cell r="F44" t="str">
            <v>Новосибирская область</v>
          </cell>
          <cell r="G44">
            <v>1.4583333333333332E-2</v>
          </cell>
        </row>
        <row r="45">
          <cell r="A45">
            <v>18</v>
          </cell>
          <cell r="B45">
            <v>15</v>
          </cell>
          <cell r="C45" t="str">
            <v>ЛЕДОМСКИЙ Андрей Александрович</v>
          </cell>
          <cell r="D45">
            <v>40753</v>
          </cell>
          <cell r="E45" t="str">
            <v>1 ЮН</v>
          </cell>
          <cell r="F45" t="str">
            <v>Кемеровская область</v>
          </cell>
          <cell r="G45">
            <v>1.5277777777777777E-2</v>
          </cell>
        </row>
        <row r="46">
          <cell r="A46">
            <v>19</v>
          </cell>
          <cell r="B46">
            <v>45</v>
          </cell>
          <cell r="C46" t="str">
            <v>НИТЧЕНКО Артем Вячеславович</v>
          </cell>
          <cell r="D46">
            <v>40886</v>
          </cell>
          <cell r="E46" t="str">
            <v>3 СР</v>
          </cell>
          <cell r="F46" t="str">
            <v>Новосибирская область</v>
          </cell>
          <cell r="G46">
            <v>1.5972222222222224E-2</v>
          </cell>
        </row>
        <row r="47">
          <cell r="A47">
            <v>20</v>
          </cell>
          <cell r="B47">
            <v>16</v>
          </cell>
          <cell r="C47" t="str">
            <v>ПЕШНИН Данил Викторович</v>
          </cell>
          <cell r="D47">
            <v>40711</v>
          </cell>
          <cell r="E47" t="str">
            <v>1 СР</v>
          </cell>
          <cell r="F47" t="str">
            <v>Кемеровская область</v>
          </cell>
          <cell r="G47">
            <v>1.6666666666666666E-2</v>
          </cell>
        </row>
        <row r="48">
          <cell r="A48">
            <v>21</v>
          </cell>
          <cell r="B48">
            <v>56</v>
          </cell>
          <cell r="C48" t="str">
            <v>ПОВИСОК Роман Юрьевич</v>
          </cell>
          <cell r="D48">
            <v>40633</v>
          </cell>
          <cell r="E48" t="str">
            <v>1 ЮН</v>
          </cell>
          <cell r="F48" t="str">
            <v>Новосибирская область</v>
          </cell>
          <cell r="G48">
            <v>1.7361111111111112E-2</v>
          </cell>
        </row>
        <row r="49">
          <cell r="A49">
            <v>22</v>
          </cell>
          <cell r="B49">
            <v>43</v>
          </cell>
          <cell r="C49" t="str">
            <v>ПУДОВ Артур Иванович</v>
          </cell>
          <cell r="D49">
            <v>41138</v>
          </cell>
          <cell r="E49" t="str">
            <v>1 СР</v>
          </cell>
          <cell r="F49" t="str">
            <v>Новосибирская область</v>
          </cell>
          <cell r="G49">
            <v>1.8055555555555557E-2</v>
          </cell>
        </row>
        <row r="50">
          <cell r="A50">
            <v>23</v>
          </cell>
          <cell r="B50">
            <v>57</v>
          </cell>
          <cell r="C50" t="str">
            <v>РУДАКОВ Роман Дмитриевич</v>
          </cell>
          <cell r="D50">
            <v>40951</v>
          </cell>
          <cell r="E50" t="str">
            <v>3 ЮН</v>
          </cell>
          <cell r="F50" t="str">
            <v>Новосибирская область</v>
          </cell>
          <cell r="G50">
            <v>1.8749999999999999E-2</v>
          </cell>
        </row>
        <row r="51">
          <cell r="A51">
            <v>24</v>
          </cell>
          <cell r="B51">
            <v>17</v>
          </cell>
          <cell r="C51" t="str">
            <v>САРСАЦКИЙ Кирилл Денисович</v>
          </cell>
          <cell r="D51">
            <v>40746</v>
          </cell>
          <cell r="E51" t="str">
            <v>1 ЮН</v>
          </cell>
          <cell r="F51" t="str">
            <v>Кемеровская область</v>
          </cell>
          <cell r="G51">
            <v>1.9444444444444445E-2</v>
          </cell>
        </row>
        <row r="52">
          <cell r="A52">
            <v>25</v>
          </cell>
          <cell r="B52">
            <v>9</v>
          </cell>
          <cell r="C52" t="str">
            <v>СМЕТАНИН Данил Андреевич</v>
          </cell>
          <cell r="D52">
            <v>40690</v>
          </cell>
          <cell r="E52" t="str">
            <v>3 СР</v>
          </cell>
          <cell r="F52" t="str">
            <v>Кемеровская область</v>
          </cell>
          <cell r="G52">
            <v>2.013888888888889E-2</v>
          </cell>
        </row>
        <row r="53">
          <cell r="A53">
            <v>26</v>
          </cell>
          <cell r="B53">
            <v>42</v>
          </cell>
          <cell r="C53" t="str">
            <v>СТЕПИН Игорь Максимович</v>
          </cell>
          <cell r="D53">
            <v>41087</v>
          </cell>
          <cell r="E53" t="str">
            <v>2 ЮН</v>
          </cell>
          <cell r="F53" t="str">
            <v>Новосибирская область</v>
          </cell>
          <cell r="G53">
            <v>2.0833333333333332E-2</v>
          </cell>
        </row>
        <row r="54">
          <cell r="A54">
            <v>27</v>
          </cell>
          <cell r="B54">
            <v>58</v>
          </cell>
          <cell r="C54" t="str">
            <v>УЛЬЯНОВ Михаил Александрович</v>
          </cell>
          <cell r="D54">
            <v>40856</v>
          </cell>
          <cell r="E54" t="str">
            <v>2 ЮН</v>
          </cell>
          <cell r="F54" t="str">
            <v>Новосибирская область</v>
          </cell>
          <cell r="G54">
            <v>2.1527777777777781E-2</v>
          </cell>
        </row>
        <row r="55">
          <cell r="A55">
            <v>28</v>
          </cell>
          <cell r="B55">
            <v>18</v>
          </cell>
          <cell r="C55" t="str">
            <v>УШАКОВ Семен Евгеньевич</v>
          </cell>
          <cell r="D55">
            <v>41200</v>
          </cell>
          <cell r="E55" t="str">
            <v>1 ЮН</v>
          </cell>
          <cell r="F55" t="str">
            <v>Кемеровская область</v>
          </cell>
          <cell r="G55">
            <v>2.2222222222222223E-2</v>
          </cell>
        </row>
        <row r="56">
          <cell r="A56">
            <v>29</v>
          </cell>
          <cell r="B56">
            <v>10</v>
          </cell>
          <cell r="C56" t="str">
            <v>ФЕДОСОВ Федор Эдуардович</v>
          </cell>
          <cell r="D56">
            <v>41192</v>
          </cell>
          <cell r="E56" t="str">
            <v>3 СР</v>
          </cell>
          <cell r="F56" t="str">
            <v>Кемеровская область</v>
          </cell>
          <cell r="G56">
            <v>2.2916666666666669E-2</v>
          </cell>
        </row>
        <row r="57">
          <cell r="A57">
            <v>30</v>
          </cell>
          <cell r="B57">
            <v>44</v>
          </cell>
          <cell r="C57" t="str">
            <v>ХАЛИУЛЛИН Александр Артурович</v>
          </cell>
          <cell r="D57">
            <v>41464</v>
          </cell>
          <cell r="E57" t="str">
            <v>1 ЮН</v>
          </cell>
          <cell r="F57" t="str">
            <v>Новосибирская область</v>
          </cell>
          <cell r="G57">
            <v>2.361111111111111E-2</v>
          </cell>
        </row>
        <row r="58">
          <cell r="A58">
            <v>31</v>
          </cell>
          <cell r="B58">
            <v>19</v>
          </cell>
          <cell r="C58" t="str">
            <v>ШУМЕЕВ Тимофей Евгеньевич</v>
          </cell>
          <cell r="D58">
            <v>40668</v>
          </cell>
          <cell r="E58" t="str">
            <v>2 СР</v>
          </cell>
          <cell r="F58" t="str">
            <v>Кемеровская область</v>
          </cell>
          <cell r="G58">
            <v>2.4305555555555556E-2</v>
          </cell>
        </row>
        <row r="59">
          <cell r="A59" t="str">
            <v>ВС-ДЕВУШКИ 15-16 ЛЕТ-15 км</v>
          </cell>
        </row>
        <row r="60">
          <cell r="A60">
            <v>32</v>
          </cell>
          <cell r="B60">
            <v>81</v>
          </cell>
          <cell r="C60" t="str">
            <v>ЯНУШКЕВИЧ Юлианна Валентиновна</v>
          </cell>
          <cell r="D60">
            <v>40676</v>
          </cell>
          <cell r="E60" t="str">
            <v>2 СР</v>
          </cell>
          <cell r="F60" t="str">
            <v>Омская область</v>
          </cell>
          <cell r="G60">
            <v>2.6388888888888889E-2</v>
          </cell>
        </row>
        <row r="61">
          <cell r="A61">
            <v>33</v>
          </cell>
          <cell r="B61">
            <v>83</v>
          </cell>
          <cell r="C61" t="str">
            <v>СТЕПАНОВА Злата Сергеевна</v>
          </cell>
          <cell r="D61">
            <v>40430</v>
          </cell>
          <cell r="E61" t="str">
            <v>1 СР</v>
          </cell>
          <cell r="F61" t="str">
            <v>Омская область</v>
          </cell>
          <cell r="G61">
            <v>2.8472222222222222E-2</v>
          </cell>
        </row>
        <row r="62">
          <cell r="A62">
            <v>34</v>
          </cell>
          <cell r="B62">
            <v>70</v>
          </cell>
          <cell r="C62" t="str">
            <v>ПЕРЕПЕЧИНА Евгения Михайловна</v>
          </cell>
          <cell r="D62">
            <v>40396</v>
          </cell>
          <cell r="E62" t="str">
            <v>1 СР</v>
          </cell>
          <cell r="F62" t="str">
            <v>Омская область</v>
          </cell>
          <cell r="G62">
            <v>3.0555555555555555E-2</v>
          </cell>
        </row>
        <row r="63">
          <cell r="A63">
            <v>35</v>
          </cell>
          <cell r="B63">
            <v>26</v>
          </cell>
          <cell r="C63" t="str">
            <v>КИШЛАРЬ Ева Станиславовна</v>
          </cell>
          <cell r="D63">
            <v>40456</v>
          </cell>
          <cell r="E63" t="str">
            <v>2 СР</v>
          </cell>
          <cell r="F63" t="str">
            <v>Новосибирская область</v>
          </cell>
          <cell r="G63">
            <v>3.2638888888888891E-2</v>
          </cell>
        </row>
        <row r="64">
          <cell r="A64">
            <v>36</v>
          </cell>
          <cell r="B64">
            <v>34</v>
          </cell>
          <cell r="C64" t="str">
            <v>АНДРОНОВА Валерия Владимировна</v>
          </cell>
          <cell r="D64">
            <v>40605</v>
          </cell>
          <cell r="E64" t="str">
            <v>2 СР</v>
          </cell>
          <cell r="F64" t="str">
            <v>Новосибирская область</v>
          </cell>
          <cell r="G64">
            <v>3.4722222222222224E-2</v>
          </cell>
        </row>
        <row r="65">
          <cell r="A65">
            <v>37</v>
          </cell>
          <cell r="B65">
            <v>8</v>
          </cell>
          <cell r="C65" t="str">
            <v>ЧЕРЕПАНОВА Елизавета Олеговна</v>
          </cell>
          <cell r="D65">
            <v>40814</v>
          </cell>
          <cell r="E65" t="str">
            <v>2 СР</v>
          </cell>
          <cell r="F65" t="str">
            <v>Кемеровская область</v>
          </cell>
          <cell r="G65">
            <v>3.6805555555555557E-2</v>
          </cell>
        </row>
        <row r="66">
          <cell r="A66">
            <v>38</v>
          </cell>
          <cell r="B66">
            <v>33</v>
          </cell>
          <cell r="C66" t="str">
            <v>СЕРГЕЕВА София Александровна</v>
          </cell>
          <cell r="D66">
            <v>40493</v>
          </cell>
          <cell r="E66" t="str">
            <v>1 СР</v>
          </cell>
          <cell r="F66" t="str">
            <v>Новосибирская область</v>
          </cell>
          <cell r="G66">
            <v>3.9583333333333331E-2</v>
          </cell>
        </row>
        <row r="67">
          <cell r="A67">
            <v>39</v>
          </cell>
          <cell r="B67">
            <v>48</v>
          </cell>
          <cell r="C67" t="str">
            <v>РУДЕНКО Маргарита Андреевна</v>
          </cell>
          <cell r="D67">
            <v>40394</v>
          </cell>
          <cell r="E67" t="str">
            <v>КМС</v>
          </cell>
          <cell r="F67" t="str">
            <v>Новосибирская область</v>
          </cell>
          <cell r="G67">
            <v>4.1666666666666664E-2</v>
          </cell>
        </row>
        <row r="68">
          <cell r="A68">
            <v>40</v>
          </cell>
          <cell r="B68">
            <v>6</v>
          </cell>
          <cell r="C68" t="str">
            <v>ШУБИНА Анна Павловна</v>
          </cell>
          <cell r="D68">
            <v>40710</v>
          </cell>
          <cell r="E68" t="str">
            <v>1 СР</v>
          </cell>
          <cell r="F68" t="str">
            <v>Кемеровская область</v>
          </cell>
          <cell r="G68">
            <v>4.3750000000000004E-2</v>
          </cell>
        </row>
        <row r="69">
          <cell r="A69">
            <v>41</v>
          </cell>
          <cell r="B69">
            <v>35</v>
          </cell>
          <cell r="C69" t="str">
            <v>СТУДЕНКОВА Ярослава Петровна</v>
          </cell>
          <cell r="D69">
            <v>40520</v>
          </cell>
          <cell r="E69" t="str">
            <v>2 СР</v>
          </cell>
          <cell r="F69" t="str">
            <v>Новосибирская область</v>
          </cell>
          <cell r="G69">
            <v>4.5833333333333337E-2</v>
          </cell>
        </row>
        <row r="70">
          <cell r="A70">
            <v>42</v>
          </cell>
          <cell r="B70">
            <v>59</v>
          </cell>
          <cell r="C70" t="str">
            <v>ТИМОШЕНКО Александра Михайловна</v>
          </cell>
          <cell r="D70">
            <v>40422</v>
          </cell>
          <cell r="E70" t="str">
            <v>2 СР</v>
          </cell>
          <cell r="F70" t="str">
            <v>Новосибирская область</v>
          </cell>
          <cell r="G70">
            <v>4.7916666666666663E-2</v>
          </cell>
        </row>
        <row r="71">
          <cell r="A71">
            <v>43</v>
          </cell>
          <cell r="B71">
            <v>47</v>
          </cell>
          <cell r="C71" t="str">
            <v>ЛИПАТНИКОВА Яна Романовна</v>
          </cell>
          <cell r="D71">
            <v>40346</v>
          </cell>
          <cell r="E71" t="str">
            <v>КМС</v>
          </cell>
          <cell r="F71" t="str">
            <v>Новосибирская область</v>
          </cell>
          <cell r="G71">
            <v>4.9999999999999996E-2</v>
          </cell>
        </row>
        <row r="72">
          <cell r="A72">
            <v>44</v>
          </cell>
          <cell r="B72">
            <v>71</v>
          </cell>
          <cell r="C72" t="str">
            <v>МАТУСЯ Дарья Кирилловна</v>
          </cell>
          <cell r="D72">
            <v>40182</v>
          </cell>
          <cell r="E72" t="str">
            <v>2 СР</v>
          </cell>
          <cell r="F72" t="str">
            <v>Омская область</v>
          </cell>
          <cell r="G72">
            <v>5.2083333333333336E-2</v>
          </cell>
        </row>
        <row r="73">
          <cell r="A73">
            <v>45</v>
          </cell>
          <cell r="B73">
            <v>60</v>
          </cell>
          <cell r="C73" t="str">
            <v>ИВАНОВА Полина Андреевна</v>
          </cell>
          <cell r="D73">
            <v>40304</v>
          </cell>
          <cell r="E73" t="str">
            <v>2 СР</v>
          </cell>
          <cell r="F73" t="str">
            <v>Новосибирская область</v>
          </cell>
          <cell r="G73">
            <v>5.4166666666666669E-2</v>
          </cell>
        </row>
        <row r="74">
          <cell r="A74">
            <v>46</v>
          </cell>
          <cell r="B74">
            <v>4</v>
          </cell>
          <cell r="C74" t="str">
            <v>ЕФРЕМОВА Карина Владимировна</v>
          </cell>
          <cell r="D74">
            <v>40297</v>
          </cell>
          <cell r="E74" t="str">
            <v>КМС</v>
          </cell>
          <cell r="F74" t="str">
            <v>Кемеровская область</v>
          </cell>
          <cell r="G74">
            <v>5.6250000000000001E-2</v>
          </cell>
        </row>
        <row r="75">
          <cell r="A75">
            <v>47</v>
          </cell>
          <cell r="B75">
            <v>84</v>
          </cell>
          <cell r="C75" t="str">
            <v>КЛОЧКО Алина Валерьевна</v>
          </cell>
          <cell r="D75">
            <v>40765</v>
          </cell>
          <cell r="E75" t="str">
            <v>1 СР</v>
          </cell>
          <cell r="F75" t="str">
            <v>Омская область</v>
          </cell>
          <cell r="G75">
            <v>5.8333333333333327E-2</v>
          </cell>
        </row>
        <row r="76">
          <cell r="A76" t="str">
            <v>ВС-ЮНОШИ 15-16 ЛЕТ-15 км</v>
          </cell>
        </row>
        <row r="77">
          <cell r="A77">
            <v>48</v>
          </cell>
          <cell r="B77">
            <v>28</v>
          </cell>
          <cell r="C77" t="str">
            <v>ГОРСКИЙ Петр Александрович</v>
          </cell>
          <cell r="D77">
            <v>40219</v>
          </cell>
          <cell r="E77" t="str">
            <v>1 СР</v>
          </cell>
          <cell r="F77" t="str">
            <v>Новосибирская область</v>
          </cell>
          <cell r="G77">
            <v>6.0416666666666667E-2</v>
          </cell>
        </row>
        <row r="78">
          <cell r="A78">
            <v>49</v>
          </cell>
          <cell r="B78">
            <v>37</v>
          </cell>
          <cell r="C78" t="str">
            <v>ПОНАМАРЕВ Кирилл Николаевич</v>
          </cell>
          <cell r="D78">
            <v>40643</v>
          </cell>
          <cell r="E78" t="str">
            <v>1 СР</v>
          </cell>
          <cell r="F78" t="str">
            <v>Новосибирская область</v>
          </cell>
          <cell r="G78">
            <v>6.25E-2</v>
          </cell>
        </row>
        <row r="79">
          <cell r="A79">
            <v>50</v>
          </cell>
          <cell r="B79">
            <v>24</v>
          </cell>
          <cell r="C79" t="str">
            <v>АНОХИН Илья Сергеевич</v>
          </cell>
          <cell r="D79">
            <v>40444</v>
          </cell>
          <cell r="E79" t="str">
            <v>1 СР</v>
          </cell>
          <cell r="F79" t="str">
            <v>Новосибирская область</v>
          </cell>
          <cell r="G79">
            <v>6.458333333333334E-2</v>
          </cell>
        </row>
        <row r="80">
          <cell r="A80">
            <v>51</v>
          </cell>
          <cell r="B80">
            <v>31</v>
          </cell>
          <cell r="C80" t="str">
            <v>СИНИЦЫН Игорь Дмитриевич</v>
          </cell>
          <cell r="D80">
            <v>40406</v>
          </cell>
          <cell r="E80" t="str">
            <v>2 СР</v>
          </cell>
          <cell r="F80" t="str">
            <v>Новосибирская область</v>
          </cell>
          <cell r="G80">
            <v>6.6666666666666666E-2</v>
          </cell>
        </row>
        <row r="81">
          <cell r="A81">
            <v>52</v>
          </cell>
          <cell r="B81">
            <v>74</v>
          </cell>
          <cell r="C81" t="str">
            <v>ТЮСЕНКОВ Артем Александрович</v>
          </cell>
          <cell r="D81">
            <v>39890</v>
          </cell>
          <cell r="E81" t="str">
            <v>1 СР</v>
          </cell>
          <cell r="F81" t="str">
            <v>Омская область</v>
          </cell>
          <cell r="G81">
            <v>6.8749999999999992E-2</v>
          </cell>
        </row>
        <row r="82">
          <cell r="A82">
            <v>53</v>
          </cell>
          <cell r="B82">
            <v>78</v>
          </cell>
          <cell r="C82" t="str">
            <v>ГЛЕБОВ Денис Сергеевич</v>
          </cell>
          <cell r="D82">
            <v>40485</v>
          </cell>
          <cell r="E82" t="str">
            <v>1 СР</v>
          </cell>
          <cell r="F82" t="str">
            <v>Омская область</v>
          </cell>
          <cell r="G82">
            <v>7.0833333333333331E-2</v>
          </cell>
        </row>
        <row r="83">
          <cell r="A83">
            <v>54</v>
          </cell>
          <cell r="B83">
            <v>3</v>
          </cell>
          <cell r="C83" t="str">
            <v>ЛЕОНОВ Степан Антонович</v>
          </cell>
          <cell r="D83">
            <v>40480</v>
          </cell>
          <cell r="E83" t="str">
            <v>КМС</v>
          </cell>
          <cell r="F83" t="str">
            <v>Кемеровская область</v>
          </cell>
          <cell r="G83">
            <v>7.2916666666666671E-2</v>
          </cell>
        </row>
      </sheetData>
      <sheetData sheetId="5">
        <row r="1">
          <cell r="A1" t="str">
            <v>Министерство спорта Российской Федерации</v>
          </cell>
        </row>
        <row r="2">
          <cell r="A2" t="str">
            <v>Министерство физической культуры и спорта Новосибирской области</v>
          </cell>
        </row>
        <row r="3">
          <cell r="A3" t="str">
            <v>Управление Государственной инспекции безопасности дорожного движения</v>
          </cell>
        </row>
        <row r="4">
          <cell r="A4" t="str">
            <v>ГУ МВД России по Новосибирской области</v>
          </cell>
        </row>
        <row r="5">
          <cell r="A5" t="str">
            <v>Федерация велосипедного спорта Новосибирской области</v>
          </cell>
        </row>
        <row r="6">
          <cell r="A6" t="str">
            <v>XXXVIII Мемориал памяти сотрудников ГИБДД Д.Байдуги и А.Шабалдина</v>
          </cell>
        </row>
        <row r="8">
          <cell r="A8" t="str">
            <v>ВСЕРОССИЙСКИЕ СОРЕВНОВАНИЯ</v>
          </cell>
        </row>
        <row r="9">
          <cell r="A9" t="str">
            <v>по велосипедному спорту -шоссе</v>
          </cell>
        </row>
        <row r="10">
          <cell r="A10" t="str">
            <v>СПИСОК УЧАСТНИКОВ</v>
          </cell>
        </row>
        <row r="12">
          <cell r="A12" t="str">
            <v>МЕСТО ПРОВЕДЕНИЯ: г. Новосибирск, р.п. Маслянино</v>
          </cell>
        </row>
        <row r="13">
          <cell r="A13" t="str">
            <v>ДАТА ПРОВЕДЕНИЯ: 23-27 ИЮНЯ 2025 ГОДА</v>
          </cell>
        </row>
        <row r="15">
          <cell r="A15" t="str">
            <v>#</v>
          </cell>
          <cell r="B15" t="str">
            <v>НОМЕР</v>
          </cell>
          <cell r="C15" t="str">
            <v>КОД UCI</v>
          </cell>
          <cell r="D15" t="str">
            <v>ФАМИЛИЯ ИМЯ</v>
          </cell>
          <cell r="E15" t="str">
            <v>ГОД РОЖД.</v>
          </cell>
          <cell r="F15" t="str">
            <v>РАЗРЯД,
ЗВАНИЕ</v>
          </cell>
          <cell r="G15" t="str">
            <v>ПРИНАДЛЕЖНОСТЬ К ОРГАНИЗАЦИИ</v>
          </cell>
        </row>
        <row r="17">
          <cell r="B17" t="str">
            <v>Омская область</v>
          </cell>
        </row>
        <row r="18">
          <cell r="A18">
            <v>1</v>
          </cell>
          <cell r="B18">
            <v>70</v>
          </cell>
          <cell r="C18">
            <v>10133869175</v>
          </cell>
          <cell r="D18" t="str">
            <v>ПЕРЕПЕЧИНА Евгения Михайловна</v>
          </cell>
          <cell r="E18">
            <v>40396</v>
          </cell>
          <cell r="F18" t="str">
            <v>1 СР</v>
          </cell>
          <cell r="G18" t="str">
            <v>БУ ОО ДО "СШОР "Академия велоспорта"</v>
          </cell>
        </row>
        <row r="19">
          <cell r="A19">
            <v>2</v>
          </cell>
          <cell r="B19">
            <v>71</v>
          </cell>
          <cell r="C19">
            <v>10142735581</v>
          </cell>
          <cell r="D19" t="str">
            <v>МАТУСЯ Дарья Кирилловна</v>
          </cell>
          <cell r="E19">
            <v>40182</v>
          </cell>
          <cell r="F19" t="str">
            <v>2 СР</v>
          </cell>
          <cell r="G19" t="str">
            <v>БУ ОО ДО "СШОР "Академия велоспорта"</v>
          </cell>
        </row>
        <row r="20">
          <cell r="A20">
            <v>3</v>
          </cell>
          <cell r="B20">
            <v>73</v>
          </cell>
          <cell r="C20">
            <v>10130778111</v>
          </cell>
          <cell r="D20" t="str">
            <v>КЕТЛЕР Лев Александрович</v>
          </cell>
          <cell r="E20">
            <v>39833</v>
          </cell>
          <cell r="F20" t="str">
            <v>1 СР</v>
          </cell>
          <cell r="G20" t="str">
            <v>БУ ОО ДО "СШОР "Академия велоспорта"</v>
          </cell>
        </row>
        <row r="21">
          <cell r="A21">
            <v>4</v>
          </cell>
          <cell r="B21">
            <v>74</v>
          </cell>
          <cell r="C21">
            <v>10115821620</v>
          </cell>
          <cell r="D21" t="str">
            <v>ТЮСЕНКОВ Артем Александрович</v>
          </cell>
          <cell r="E21">
            <v>39890</v>
          </cell>
          <cell r="F21" t="str">
            <v>1 СР</v>
          </cell>
          <cell r="G21" t="str">
            <v>БУ ОО ДО "СШОР "Академия велоспорта"</v>
          </cell>
        </row>
        <row r="22">
          <cell r="A22">
            <v>5</v>
          </cell>
          <cell r="B22">
            <v>75</v>
          </cell>
          <cell r="C22">
            <v>10142530265</v>
          </cell>
          <cell r="D22" t="str">
            <v>ФУКС Даниил Александрович</v>
          </cell>
          <cell r="E22">
            <v>40015</v>
          </cell>
          <cell r="F22" t="str">
            <v>1 СР</v>
          </cell>
          <cell r="G22" t="str">
            <v>БУ ОО ДО "СШОР "Академия велоспорта"</v>
          </cell>
        </row>
        <row r="23">
          <cell r="A23">
            <v>6</v>
          </cell>
          <cell r="B23">
            <v>76</v>
          </cell>
          <cell r="C23">
            <v>10133681744</v>
          </cell>
          <cell r="D23" t="str">
            <v>ГОРОХ Кирилл Денисович</v>
          </cell>
          <cell r="E23">
            <v>40213</v>
          </cell>
          <cell r="F23" t="str">
            <v>1 СР</v>
          </cell>
          <cell r="G23" t="str">
            <v>БУ ДО г.Омска "СШОР № 8 им.В.Соколова"</v>
          </cell>
        </row>
        <row r="24">
          <cell r="A24">
            <v>7</v>
          </cell>
          <cell r="B24">
            <v>77</v>
          </cell>
          <cell r="C24">
            <v>10150169522</v>
          </cell>
          <cell r="D24" t="str">
            <v>КОЛОВОРОТНЫЙ Степан Антонович</v>
          </cell>
          <cell r="E24">
            <v>40354</v>
          </cell>
          <cell r="F24" t="str">
            <v>1 СР</v>
          </cell>
          <cell r="G24" t="str">
            <v>БУ ОО ДО "СШОР "Академия велоспорта"</v>
          </cell>
        </row>
        <row r="25">
          <cell r="A25">
            <v>8</v>
          </cell>
          <cell r="B25">
            <v>78</v>
          </cell>
          <cell r="C25">
            <v>10133791878</v>
          </cell>
          <cell r="D25" t="str">
            <v>ГЛЕБОВ Денис Сергеевич</v>
          </cell>
          <cell r="E25">
            <v>40485</v>
          </cell>
          <cell r="F25" t="str">
            <v>1 СР</v>
          </cell>
          <cell r="G25" t="str">
            <v>БУ ОО ДО "СШОР "Академия велоспорта"</v>
          </cell>
        </row>
        <row r="26">
          <cell r="A26">
            <v>9</v>
          </cell>
          <cell r="B26">
            <v>79</v>
          </cell>
          <cell r="C26">
            <v>10133971532</v>
          </cell>
          <cell r="D26" t="str">
            <v>БРУЕВ Матвей Алексеевич</v>
          </cell>
          <cell r="E26">
            <v>40395</v>
          </cell>
          <cell r="F26" t="str">
            <v>1 СР</v>
          </cell>
          <cell r="G26" t="str">
            <v>БУ ОО ДО "СШОР "Академия велоспорта"</v>
          </cell>
        </row>
        <row r="27">
          <cell r="A27">
            <v>10</v>
          </cell>
          <cell r="B27">
            <v>80</v>
          </cell>
          <cell r="C27">
            <v>10133949708</v>
          </cell>
          <cell r="D27" t="str">
            <v>ВОЛИК Даниил Евгеньевич</v>
          </cell>
          <cell r="E27">
            <v>40360</v>
          </cell>
          <cell r="F27" t="str">
            <v>1 СР</v>
          </cell>
          <cell r="G27" t="str">
            <v>БУ ОО ДО "СШОР "Академия велоспорта"</v>
          </cell>
        </row>
        <row r="28">
          <cell r="A28">
            <v>11</v>
          </cell>
          <cell r="B28">
            <v>81</v>
          </cell>
          <cell r="C28">
            <v>10149834163</v>
          </cell>
          <cell r="D28" t="str">
            <v>ЯНУШКЕВИЧ Юлианна Валентиновна</v>
          </cell>
          <cell r="E28">
            <v>40676</v>
          </cell>
          <cell r="F28" t="str">
            <v>2 СР</v>
          </cell>
          <cell r="G28" t="str">
            <v>БУ ОО ДО "СШОР "Академия велоспорта"</v>
          </cell>
        </row>
        <row r="29">
          <cell r="A29">
            <v>12</v>
          </cell>
          <cell r="B29">
            <v>83</v>
          </cell>
          <cell r="C29">
            <v>10133870084</v>
          </cell>
          <cell r="D29" t="str">
            <v>СТЕПАНОВА Злата Сергеевна</v>
          </cell>
          <cell r="E29">
            <v>40430</v>
          </cell>
          <cell r="F29" t="str">
            <v>1 СР</v>
          </cell>
          <cell r="G29" t="str">
            <v>БУ ОО ДО "СШОР "Академия велоспорта"</v>
          </cell>
        </row>
        <row r="30">
          <cell r="A30">
            <v>13</v>
          </cell>
          <cell r="B30">
            <v>84</v>
          </cell>
          <cell r="C30">
            <v>10139109296</v>
          </cell>
          <cell r="D30" t="str">
            <v>КЛОЧКО Алина Валерьевна</v>
          </cell>
          <cell r="E30">
            <v>40765</v>
          </cell>
          <cell r="F30" t="str">
            <v>1 СР</v>
          </cell>
          <cell r="G30" t="str">
            <v>БУ ОО ДО "СШОР "Академия велоспорта"</v>
          </cell>
        </row>
        <row r="31">
          <cell r="B31" t="str">
            <v>Представитель: Казанцев И.С.(101 149 888 34),Клочко В.И.(101 257 395 65).</v>
          </cell>
        </row>
        <row r="33">
          <cell r="B33" t="str">
            <v>Новосибирская область</v>
          </cell>
        </row>
        <row r="34">
          <cell r="A34">
            <v>14</v>
          </cell>
          <cell r="B34">
            <v>23</v>
          </cell>
          <cell r="C34">
            <v>10141013934</v>
          </cell>
          <cell r="D34" t="str">
            <v>БЕЛОБОРОДОВ Вячеслав Ильич</v>
          </cell>
          <cell r="E34">
            <v>40016</v>
          </cell>
          <cell r="F34" t="str">
            <v>КМС</v>
          </cell>
          <cell r="G34" t="str">
            <v>МБУ ДО СШ "ТЭИС"</v>
          </cell>
        </row>
        <row r="35">
          <cell r="A35">
            <v>15</v>
          </cell>
          <cell r="B35">
            <v>24</v>
          </cell>
          <cell r="C35">
            <v>10153688501</v>
          </cell>
          <cell r="D35" t="str">
            <v>АНОХИН Илья Сергеевич</v>
          </cell>
          <cell r="E35">
            <v>40444</v>
          </cell>
          <cell r="F35" t="str">
            <v>1 СР</v>
          </cell>
          <cell r="G35" t="str">
            <v>МБУ ДО СШ "ТЭИС"</v>
          </cell>
        </row>
        <row r="36">
          <cell r="A36">
            <v>16</v>
          </cell>
          <cell r="B36">
            <v>25</v>
          </cell>
          <cell r="C36">
            <v>10164644245</v>
          </cell>
          <cell r="D36" t="str">
            <v>БУРТАСОВ Ростислав Александрович</v>
          </cell>
          <cell r="E36">
            <v>40365</v>
          </cell>
          <cell r="F36" t="str">
            <v>2 СР</v>
          </cell>
          <cell r="G36" t="str">
            <v>МБУ ДО СШ "ТЭИС"</v>
          </cell>
        </row>
        <row r="37">
          <cell r="A37">
            <v>17</v>
          </cell>
          <cell r="B37">
            <v>26</v>
          </cell>
          <cell r="C37">
            <v>10164839457</v>
          </cell>
          <cell r="D37" t="str">
            <v>КИШЛАРЬ Ева Станиславовна</v>
          </cell>
          <cell r="E37">
            <v>40456</v>
          </cell>
          <cell r="F37" t="str">
            <v>2 СР</v>
          </cell>
          <cell r="G37" t="str">
            <v>МБУ ДО СШ "ТЭИС"</v>
          </cell>
        </row>
        <row r="38">
          <cell r="A38">
            <v>18</v>
          </cell>
          <cell r="B38">
            <v>27</v>
          </cell>
          <cell r="C38">
            <v>10164812074</v>
          </cell>
          <cell r="D38" t="str">
            <v>ТЮПАНОВ Семен Николаевич</v>
          </cell>
          <cell r="E38">
            <v>40707</v>
          </cell>
          <cell r="F38" t="str">
            <v>2 СР</v>
          </cell>
          <cell r="G38" t="str">
            <v>МБУ ДО СШ "ТЭИС"</v>
          </cell>
        </row>
        <row r="39">
          <cell r="A39">
            <v>19</v>
          </cell>
          <cell r="B39">
            <v>28</v>
          </cell>
          <cell r="C39">
            <v>10143132675</v>
          </cell>
          <cell r="D39" t="str">
            <v>ГОРСКИЙ Петр Александрович</v>
          </cell>
          <cell r="E39">
            <v>40219</v>
          </cell>
          <cell r="F39" t="str">
            <v>1 СР</v>
          </cell>
          <cell r="G39" t="str">
            <v>МБУ ДО СШ "ТЭИС"</v>
          </cell>
        </row>
        <row r="40">
          <cell r="A40">
            <v>20</v>
          </cell>
          <cell r="B40">
            <v>30</v>
          </cell>
          <cell r="C40">
            <v>10130118511</v>
          </cell>
          <cell r="D40" t="str">
            <v>ШАПКИН Егор Иванович</v>
          </cell>
          <cell r="E40">
            <v>39785</v>
          </cell>
          <cell r="F40" t="str">
            <v>1 СР</v>
          </cell>
          <cell r="G40" t="str">
            <v>МБУ ДО СШ "ТЭИС"</v>
          </cell>
        </row>
        <row r="41">
          <cell r="A41">
            <v>21</v>
          </cell>
          <cell r="B41">
            <v>31</v>
          </cell>
          <cell r="C41">
            <v>10146253348</v>
          </cell>
          <cell r="D41" t="str">
            <v>СИНИЦЫН Игорь Дмитриевич</v>
          </cell>
          <cell r="E41">
            <v>40406</v>
          </cell>
          <cell r="F41" t="str">
            <v>2 СР</v>
          </cell>
          <cell r="G41" t="str">
            <v>МБУ ДО СШ "ТЭИС"</v>
          </cell>
        </row>
        <row r="42">
          <cell r="A42">
            <v>22</v>
          </cell>
          <cell r="B42">
            <v>32</v>
          </cell>
          <cell r="C42">
            <v>10143134695</v>
          </cell>
          <cell r="D42" t="str">
            <v>СЕРЕДА Матвей Станиславович</v>
          </cell>
          <cell r="E42">
            <v>40351</v>
          </cell>
          <cell r="F42" t="str">
            <v>2 СР</v>
          </cell>
          <cell r="G42" t="str">
            <v>МБУ ДО СШ "ТЭИС"</v>
          </cell>
        </row>
        <row r="43">
          <cell r="A43">
            <v>23</v>
          </cell>
          <cell r="B43">
            <v>33</v>
          </cell>
          <cell r="C43">
            <v>10146046315</v>
          </cell>
          <cell r="D43" t="str">
            <v>СЕРГЕЕВА София Александровна</v>
          </cell>
          <cell r="E43">
            <v>40493</v>
          </cell>
          <cell r="F43" t="str">
            <v>1 СР</v>
          </cell>
          <cell r="G43" t="str">
            <v>МБУ ДО СШ "ТЭИС"</v>
          </cell>
        </row>
        <row r="44">
          <cell r="A44">
            <v>24</v>
          </cell>
          <cell r="B44">
            <v>34</v>
          </cell>
          <cell r="C44">
            <v>10156861411</v>
          </cell>
          <cell r="D44" t="str">
            <v>АНДРОНОВА Валерия Владимировна</v>
          </cell>
          <cell r="E44">
            <v>40605</v>
          </cell>
          <cell r="F44" t="str">
            <v>2 СР</v>
          </cell>
          <cell r="G44" t="str">
            <v>МБУ ДО СШ "ТЭИС"</v>
          </cell>
        </row>
        <row r="45">
          <cell r="A45">
            <v>25</v>
          </cell>
          <cell r="B45">
            <v>35</v>
          </cell>
          <cell r="C45">
            <v>10153618678</v>
          </cell>
          <cell r="D45" t="str">
            <v>СТУДЕНКОВА Ярослава Петровна</v>
          </cell>
          <cell r="E45">
            <v>40520</v>
          </cell>
          <cell r="F45" t="str">
            <v>2 СР</v>
          </cell>
          <cell r="G45" t="str">
            <v>МБУ ДО СШ "ТЭИС"</v>
          </cell>
        </row>
        <row r="46">
          <cell r="A46">
            <v>26</v>
          </cell>
          <cell r="B46">
            <v>36</v>
          </cell>
          <cell r="C46">
            <v>10129901875</v>
          </cell>
          <cell r="D46" t="str">
            <v>НЕМЧАНИНОВ Алексей Александрович</v>
          </cell>
          <cell r="E46">
            <v>40068</v>
          </cell>
          <cell r="F46" t="str">
            <v>1 СР</v>
          </cell>
          <cell r="G46" t="str">
            <v>МБУ ДО СШ "ТЭИС"</v>
          </cell>
        </row>
        <row r="47">
          <cell r="A47">
            <v>27</v>
          </cell>
          <cell r="B47">
            <v>37</v>
          </cell>
          <cell r="C47">
            <v>10146252641</v>
          </cell>
          <cell r="D47" t="str">
            <v>ПОНАМАРЕВ Кирилл Николаевич</v>
          </cell>
          <cell r="E47">
            <v>40643</v>
          </cell>
          <cell r="F47" t="str">
            <v>1 СР</v>
          </cell>
          <cell r="G47" t="str">
            <v>МБУ ДО СШ "ТЭИС"</v>
          </cell>
        </row>
        <row r="48">
          <cell r="A48">
            <v>28</v>
          </cell>
          <cell r="B48">
            <v>47</v>
          </cell>
          <cell r="C48">
            <v>10143131665</v>
          </cell>
          <cell r="D48" t="str">
            <v>ЛИПАТНИКОВА Яна Романовна</v>
          </cell>
          <cell r="E48">
            <v>40346</v>
          </cell>
          <cell r="F48" t="str">
            <v>КМС</v>
          </cell>
          <cell r="G48" t="str">
            <v>МБУ ДО СШ "ТЭИС"</v>
          </cell>
        </row>
        <row r="49">
          <cell r="A49">
            <v>29</v>
          </cell>
          <cell r="B49">
            <v>48</v>
          </cell>
          <cell r="C49">
            <v>10143130554</v>
          </cell>
          <cell r="D49" t="str">
            <v>РУДЕНКО Маргарита Андреевна</v>
          </cell>
          <cell r="E49">
            <v>40394</v>
          </cell>
          <cell r="F49" t="str">
            <v>КМС</v>
          </cell>
          <cell r="G49" t="str">
            <v>МБУ ДО СШ "ТЭИС"</v>
          </cell>
        </row>
        <row r="50">
          <cell r="A50">
            <v>30</v>
          </cell>
          <cell r="B50">
            <v>49</v>
          </cell>
          <cell r="C50">
            <v>10117596114</v>
          </cell>
          <cell r="D50" t="str">
            <v>ЗЫКОВ Николай Андреевич</v>
          </cell>
          <cell r="E50">
            <v>39367</v>
          </cell>
          <cell r="F50" t="str">
            <v>КМС</v>
          </cell>
          <cell r="G50" t="str">
            <v>МБУ ДО СШ "ТЭИС"</v>
          </cell>
        </row>
        <row r="51">
          <cell r="A51">
            <v>31</v>
          </cell>
          <cell r="B51">
            <v>50</v>
          </cell>
          <cell r="C51">
            <v>10128428283</v>
          </cell>
          <cell r="D51" t="str">
            <v>ЛУЦЮК Владислав Юрьевич</v>
          </cell>
          <cell r="E51">
            <v>39257</v>
          </cell>
          <cell r="F51" t="str">
            <v>КМС</v>
          </cell>
          <cell r="G51" t="str">
            <v>МБУ ДО СШ "ТЭИС"</v>
          </cell>
        </row>
        <row r="52">
          <cell r="A52">
            <v>32</v>
          </cell>
          <cell r="B52">
            <v>51</v>
          </cell>
          <cell r="C52">
            <v>10140354435</v>
          </cell>
          <cell r="D52" t="str">
            <v>ТЕТЕНКОВ Трофим Евгеньевич</v>
          </cell>
          <cell r="E52">
            <v>39903</v>
          </cell>
          <cell r="F52" t="str">
            <v>1 СР</v>
          </cell>
          <cell r="G52" t="str">
            <v>МБУ ДО СШ "ТЭИС"</v>
          </cell>
        </row>
        <row r="53">
          <cell r="A53">
            <v>33</v>
          </cell>
          <cell r="B53">
            <v>59</v>
          </cell>
          <cell r="C53">
            <v>10154047300</v>
          </cell>
          <cell r="D53" t="str">
            <v>ТИМОШЕНКО Александра Михайловна</v>
          </cell>
          <cell r="E53">
            <v>40422</v>
          </cell>
          <cell r="F53" t="str">
            <v>2 СР</v>
          </cell>
          <cell r="G53" t="str">
            <v>МБУ ДО "СШ "Авангард" г. Бердск</v>
          </cell>
        </row>
        <row r="54">
          <cell r="A54">
            <v>34</v>
          </cell>
          <cell r="B54">
            <v>60</v>
          </cell>
          <cell r="C54">
            <v>10154047296</v>
          </cell>
          <cell r="D54" t="str">
            <v>ИВАНОВА Полина Андреевна</v>
          </cell>
          <cell r="E54">
            <v>40304</v>
          </cell>
          <cell r="F54" t="str">
            <v>2 СР</v>
          </cell>
          <cell r="G54" t="str">
            <v>МБУ ДО "СШ "Авангард" г. Бердск</v>
          </cell>
        </row>
        <row r="55">
          <cell r="A55">
            <v>35</v>
          </cell>
          <cell r="B55">
            <v>61</v>
          </cell>
          <cell r="C55">
            <v>10141439926</v>
          </cell>
          <cell r="D55" t="str">
            <v>ГРЕЧКИН Максим Евгеньевич</v>
          </cell>
          <cell r="E55">
            <v>39795</v>
          </cell>
          <cell r="F55" t="str">
            <v>1 СР</v>
          </cell>
          <cell r="G55" t="str">
            <v>МБУ ДО "СШ "Авангард" г. Бердск</v>
          </cell>
        </row>
        <row r="56">
          <cell r="A56">
            <v>36</v>
          </cell>
          <cell r="B56">
            <v>62</v>
          </cell>
          <cell r="C56">
            <v>10127677242</v>
          </cell>
          <cell r="D56" t="str">
            <v>ПОКРОВСКИЙ Владислав Михайлович</v>
          </cell>
          <cell r="E56">
            <v>39474</v>
          </cell>
          <cell r="F56" t="str">
            <v>1 СР</v>
          </cell>
          <cell r="G56" t="str">
            <v>МБУ ДО "СШ "Авангард" г. Бердск</v>
          </cell>
        </row>
        <row r="57">
          <cell r="A57">
            <v>37</v>
          </cell>
          <cell r="B57">
            <v>63</v>
          </cell>
          <cell r="C57">
            <v>10131029095</v>
          </cell>
          <cell r="D57" t="str">
            <v>ПРОТАСОВ Никита Евгеньевич</v>
          </cell>
          <cell r="E57">
            <v>40052</v>
          </cell>
          <cell r="F57" t="str">
            <v>2 СР</v>
          </cell>
          <cell r="G57" t="str">
            <v>МБУ ДО "СШ "Авангард" г. Бердск</v>
          </cell>
        </row>
        <row r="58">
          <cell r="A58">
            <v>38</v>
          </cell>
          <cell r="B58">
            <v>64</v>
          </cell>
          <cell r="C58">
            <v>10127677141</v>
          </cell>
          <cell r="D58" t="str">
            <v>СЕМЬЯНОВ Александр Андреевич</v>
          </cell>
          <cell r="E58">
            <v>39344</v>
          </cell>
          <cell r="F58" t="str">
            <v>КМС</v>
          </cell>
          <cell r="G58" t="str">
            <v>МБУ ДО "СШ "Авангард" г. Бердск</v>
          </cell>
        </row>
        <row r="59">
          <cell r="A59">
            <v>39</v>
          </cell>
          <cell r="B59">
            <v>65</v>
          </cell>
          <cell r="C59">
            <v>10131541781</v>
          </cell>
          <cell r="D59" t="str">
            <v>ПАРГАЧЕВСКИЙ Андрей Николаевич</v>
          </cell>
          <cell r="E59">
            <v>40422</v>
          </cell>
          <cell r="F59" t="str">
            <v>2 СР</v>
          </cell>
          <cell r="G59" t="str">
            <v>МБУ ДО "СШ "Авангард" г. Бердск</v>
          </cell>
        </row>
        <row r="60">
          <cell r="A60">
            <v>40</v>
          </cell>
          <cell r="B60">
            <v>67</v>
          </cell>
          <cell r="C60">
            <v>10128500934</v>
          </cell>
          <cell r="D60" t="str">
            <v>ГЕРАСИМОВА Александра Павловна</v>
          </cell>
          <cell r="E60">
            <v>39652</v>
          </cell>
          <cell r="F60" t="str">
            <v>КМС</v>
          </cell>
          <cell r="G60" t="str">
            <v>МБУ СШ "ТЭИС"</v>
          </cell>
        </row>
        <row r="61">
          <cell r="B61" t="str">
            <v>Представитель: Димитров Е.А.(100 110 921 34),Жадкевич А.В.(100 597 390 48)</v>
          </cell>
        </row>
        <row r="63">
          <cell r="B63" t="str">
            <v>Самарская область</v>
          </cell>
        </row>
        <row r="64">
          <cell r="A64">
            <v>41</v>
          </cell>
          <cell r="B64">
            <v>20</v>
          </cell>
          <cell r="C64">
            <v>10113103091</v>
          </cell>
          <cell r="D64" t="str">
            <v>КОНОНЕНКО Максим Алексеевич</v>
          </cell>
          <cell r="E64">
            <v>39096</v>
          </cell>
          <cell r="F64" t="str">
            <v>КМС</v>
          </cell>
          <cell r="G64" t="str">
            <v>ГАУ ДО СО СШОР № 7</v>
          </cell>
        </row>
        <row r="66">
          <cell r="B66" t="str">
            <v>Кемеровская область</v>
          </cell>
        </row>
        <row r="67">
          <cell r="A67">
            <v>42</v>
          </cell>
          <cell r="B67">
            <v>1</v>
          </cell>
          <cell r="C67">
            <v>10133001633</v>
          </cell>
          <cell r="D67" t="str">
            <v>СПЕСИВЦЕВ Михаил Алексеевич</v>
          </cell>
          <cell r="E67">
            <v>39649</v>
          </cell>
          <cell r="F67" t="str">
            <v>КМС</v>
          </cell>
          <cell r="G67" t="str">
            <v xml:space="preserve">МАУДО "СШОР № 2" </v>
          </cell>
        </row>
        <row r="68">
          <cell r="A68">
            <v>43</v>
          </cell>
          <cell r="B68">
            <v>2</v>
          </cell>
          <cell r="C68">
            <v>10149837294</v>
          </cell>
          <cell r="D68" t="str">
            <v>ПЕЧЕРИН Дмитрий Владиславович</v>
          </cell>
          <cell r="E68">
            <v>39867</v>
          </cell>
          <cell r="F68" t="str">
            <v>КМС</v>
          </cell>
          <cell r="G68" t="str">
            <v xml:space="preserve">МАУДО "СШОР № 2" </v>
          </cell>
        </row>
        <row r="69">
          <cell r="A69">
            <v>44</v>
          </cell>
          <cell r="B69">
            <v>3</v>
          </cell>
          <cell r="C69">
            <v>10137061485</v>
          </cell>
          <cell r="D69" t="str">
            <v>ЛЕОНОВ Степан Антонович</v>
          </cell>
          <cell r="E69">
            <v>40480</v>
          </cell>
          <cell r="F69" t="str">
            <v>КМС</v>
          </cell>
          <cell r="G69" t="str">
            <v xml:space="preserve">МАУДО "СШОР № 2" </v>
          </cell>
        </row>
        <row r="70">
          <cell r="A70">
            <v>45</v>
          </cell>
          <cell r="B70">
            <v>4</v>
          </cell>
          <cell r="C70">
            <v>10149843863</v>
          </cell>
          <cell r="D70" t="str">
            <v>ЕФРЕМОВА Карина Владимировна</v>
          </cell>
          <cell r="E70">
            <v>40297</v>
          </cell>
          <cell r="F70" t="str">
            <v>КМС</v>
          </cell>
          <cell r="G70" t="str">
            <v xml:space="preserve">МАУДО "СШОР № 2" </v>
          </cell>
        </row>
        <row r="71">
          <cell r="A71">
            <v>46</v>
          </cell>
          <cell r="B71">
            <v>5</v>
          </cell>
          <cell r="C71">
            <v>10165112673</v>
          </cell>
          <cell r="D71" t="str">
            <v>ГРУДИНИН Егор Артемович</v>
          </cell>
          <cell r="E71">
            <v>40111</v>
          </cell>
          <cell r="F71" t="str">
            <v>2 СР</v>
          </cell>
          <cell r="G71" t="str">
            <v xml:space="preserve">МАУДО "СШОР № 2" </v>
          </cell>
        </row>
        <row r="72">
          <cell r="A72">
            <v>47</v>
          </cell>
          <cell r="B72">
            <v>12</v>
          </cell>
          <cell r="C72">
            <v>10114286996</v>
          </cell>
          <cell r="D72" t="str">
            <v>КРАСЮК Варвара Владимировна</v>
          </cell>
          <cell r="E72">
            <v>39383</v>
          </cell>
          <cell r="F72" t="str">
            <v>КМС</v>
          </cell>
          <cell r="G72" t="str">
            <v xml:space="preserve">МАУДО "СШОР № 2" </v>
          </cell>
        </row>
        <row r="73">
          <cell r="B73" t="str">
            <v>Представитель: Степанова С.Н.(100 011 684 28)</v>
          </cell>
        </row>
      </sheetData>
      <sheetData sheetId="6">
        <row r="1">
          <cell r="A1" t="str">
            <v>Министерство спорта Российской Федерации</v>
          </cell>
        </row>
        <row r="2">
          <cell r="A2" t="str">
            <v>Министерство физической культуры и спорта Новосибирской области</v>
          </cell>
        </row>
        <row r="3">
          <cell r="A3" t="str">
            <v>Управление Государственной инспекции безопасности дорожного движения</v>
          </cell>
        </row>
        <row r="4">
          <cell r="A4" t="str">
            <v>ГУ МВД России по Новосибирской области</v>
          </cell>
        </row>
        <row r="5">
          <cell r="A5" t="str">
            <v>Федерация велосипедного спорта Новосибирской области</v>
          </cell>
        </row>
        <row r="6">
          <cell r="A6" t="str">
            <v>ВСЕРОССИЙСКИЕ СОРЕВНОВАНИЯ</v>
          </cell>
        </row>
        <row r="7">
          <cell r="A7" t="str">
            <v>по велосипедному спорту</v>
          </cell>
        </row>
        <row r="8">
          <cell r="A8" t="str">
            <v xml:space="preserve">ИТОГОВЫЙ ПРОТОКОЛ </v>
          </cell>
        </row>
        <row r="9">
          <cell r="A9" t="str">
            <v>шоссе - индивидуальная гонка на время</v>
          </cell>
        </row>
        <row r="10">
          <cell r="A10" t="str">
            <v>ДЕВУШКИ 15-16 ЛЕТ</v>
          </cell>
        </row>
        <row r="12">
          <cell r="A12" t="str">
            <v>МЕСТО ПРОВЕДЕНИЯ: г. Новосибирск, р.п. Маслянино</v>
          </cell>
          <cell r="G12" t="str">
            <v>НАЧАЛО ГОНКИ: 11ч 00м</v>
          </cell>
        </row>
        <row r="13">
          <cell r="A13" t="str">
            <v>ДАТА ПРОВЕДЕНИЯ: 24 ИЮНЯ 2025 ГОДА</v>
          </cell>
          <cell r="G13" t="str">
            <v>ОКОНЧАНИЕ ГОНКИ: 14ч 00м</v>
          </cell>
        </row>
        <row r="14">
          <cell r="A14" t="str">
            <v>ИНФОРМАЦИЯ О ЖЮРИ И ГСК СОРЕВНОВАНИЙ:</v>
          </cell>
          <cell r="G14" t="str">
            <v>ТЕХНИЧЕСКИЕ ДАННЫЕ ТРАССЫ:</v>
          </cell>
        </row>
        <row r="15">
          <cell r="A15" t="str">
            <v>ТЕХНИЧЕСКИЙ ДЕЛЕГАТ ФВСР:</v>
          </cell>
          <cell r="G15" t="str">
            <v xml:space="preserve"> НАЗВАНИЕ ТРАССЫ / РЕГ. НОМЕР:</v>
          </cell>
        </row>
        <row r="16">
          <cell r="A16" t="str">
            <v>ГЛАВНЫЙ СУДЬЯ:</v>
          </cell>
          <cell r="F16" t="str">
            <v xml:space="preserve">ДОЦЕНКО С.А. (ВК, г. ОМСК) </v>
          </cell>
          <cell r="G16" t="str">
            <v xml:space="preserve"> МАКСИМАЛЬНЫЙ ПЕРЕПАД (HD):</v>
          </cell>
        </row>
        <row r="17">
          <cell r="A17" t="str">
            <v>ГЛАВНЫЙ СЕКРЕТАРЬ:</v>
          </cell>
          <cell r="F17" t="str">
            <v>СЛАБКОВСКАЯ В.Н. ( ВК, г. ОМСК)</v>
          </cell>
          <cell r="G17" t="str">
            <v xml:space="preserve"> СУММА ПЕРЕПАДОВ (ТС):</v>
          </cell>
        </row>
        <row r="18">
          <cell r="A18" t="str">
            <v>СУДЬЯ НА ФИНИШЕ:</v>
          </cell>
          <cell r="F18" t="str">
            <v xml:space="preserve">САВИЦКИЙ К.Н. (ВК, г. НОВОСИБИРСК) </v>
          </cell>
          <cell r="G18" t="str">
            <v xml:space="preserve"> ДЛИНА КРУГА/КРУГОВ:</v>
          </cell>
        </row>
        <row r="20">
          <cell r="A20" t="str">
            <v>МЕСТО</v>
          </cell>
          <cell r="B20" t="str">
            <v>НОМЕР</v>
          </cell>
          <cell r="C20" t="str">
            <v>КОД UCI</v>
          </cell>
          <cell r="D20" t="str">
            <v>ФАМИЛИЯ ИМЯ</v>
          </cell>
          <cell r="E20" t="str">
            <v>ДАТА РОЖД.</v>
          </cell>
          <cell r="F20" t="str">
            <v>РАЗРЯД,
ЗВАНИЕ</v>
          </cell>
          <cell r="G20" t="str">
            <v>ТЕРРИТОРИАЛЬНАЯ ПРИНАДЛЕЖНОСТЬ</v>
          </cell>
        </row>
        <row r="22">
          <cell r="A22">
            <v>1</v>
          </cell>
          <cell r="B22">
            <v>83</v>
          </cell>
          <cell r="C22">
            <v>10133870084</v>
          </cell>
          <cell r="D22" t="str">
            <v>СТЕПАНОВА Злата Сергеевна</v>
          </cell>
          <cell r="E22">
            <v>40430</v>
          </cell>
          <cell r="F22" t="str">
            <v>1 СР</v>
          </cell>
          <cell r="G22" t="str">
            <v>Омская область</v>
          </cell>
        </row>
        <row r="23">
          <cell r="A23">
            <v>2</v>
          </cell>
          <cell r="B23">
            <v>70</v>
          </cell>
          <cell r="C23">
            <v>10133869175</v>
          </cell>
          <cell r="D23" t="str">
            <v>ПЕРЕПЕЧИНА Евгения Михайловна</v>
          </cell>
          <cell r="E23">
            <v>40396</v>
          </cell>
          <cell r="F23" t="str">
            <v>1 СР</v>
          </cell>
          <cell r="G23" t="str">
            <v>Омская область</v>
          </cell>
        </row>
        <row r="24">
          <cell r="A24">
            <v>3</v>
          </cell>
          <cell r="B24">
            <v>33</v>
          </cell>
          <cell r="C24">
            <v>10146046315</v>
          </cell>
          <cell r="D24" t="str">
            <v>СЕРГЕЕВА София Александровна</v>
          </cell>
          <cell r="E24">
            <v>40493</v>
          </cell>
          <cell r="F24" t="str">
            <v>1 СР</v>
          </cell>
          <cell r="G24" t="str">
            <v>Новосибирская область</v>
          </cell>
        </row>
        <row r="25">
          <cell r="A25">
            <v>4</v>
          </cell>
          <cell r="B25">
            <v>4</v>
          </cell>
          <cell r="C25">
            <v>10149843863</v>
          </cell>
          <cell r="D25" t="str">
            <v>ЕФРЕМОВА Карина Владимировна</v>
          </cell>
          <cell r="E25">
            <v>40297</v>
          </cell>
          <cell r="F25" t="str">
            <v>КМС</v>
          </cell>
          <cell r="G25" t="str">
            <v>Кемеровская область</v>
          </cell>
        </row>
        <row r="26">
          <cell r="A26">
            <v>5</v>
          </cell>
          <cell r="B26">
            <v>48</v>
          </cell>
          <cell r="C26">
            <v>10143130554</v>
          </cell>
          <cell r="D26" t="str">
            <v>РУДЕНКО Маргарита Андреевна</v>
          </cell>
          <cell r="E26">
            <v>40394</v>
          </cell>
          <cell r="F26" t="str">
            <v>КМС</v>
          </cell>
          <cell r="G26" t="str">
            <v>Новосибирская область</v>
          </cell>
        </row>
        <row r="27">
          <cell r="A27">
            <v>6</v>
          </cell>
          <cell r="B27">
            <v>81</v>
          </cell>
          <cell r="C27">
            <v>10149834163</v>
          </cell>
          <cell r="D27" t="str">
            <v>ЯНУШКЕВИЧ Юлианна Валентиновна</v>
          </cell>
          <cell r="E27">
            <v>40676</v>
          </cell>
          <cell r="F27" t="str">
            <v>2 СР</v>
          </cell>
          <cell r="G27" t="str">
            <v>Омская область</v>
          </cell>
        </row>
        <row r="28">
          <cell r="A28">
            <v>7</v>
          </cell>
          <cell r="B28">
            <v>84</v>
          </cell>
          <cell r="C28">
            <v>10139109296</v>
          </cell>
          <cell r="D28" t="str">
            <v>КЛОЧКО Алина Валерьевна</v>
          </cell>
          <cell r="E28">
            <v>40765</v>
          </cell>
          <cell r="F28" t="str">
            <v>1 СР</v>
          </cell>
          <cell r="G28" t="str">
            <v>Омская область</v>
          </cell>
        </row>
        <row r="29">
          <cell r="A29">
            <v>8</v>
          </cell>
          <cell r="B29">
            <v>71</v>
          </cell>
          <cell r="C29">
            <v>10142735581</v>
          </cell>
          <cell r="D29" t="str">
            <v>МАТУСЯ Дарья Кирилловна</v>
          </cell>
          <cell r="E29">
            <v>40182</v>
          </cell>
          <cell r="F29" t="str">
            <v>2 СР</v>
          </cell>
          <cell r="G29" t="str">
            <v>Омская область</v>
          </cell>
        </row>
        <row r="30">
          <cell r="A30">
            <v>9</v>
          </cell>
          <cell r="B30">
            <v>59</v>
          </cell>
          <cell r="C30">
            <v>10154047300</v>
          </cell>
          <cell r="D30" t="str">
            <v>ТИМОШЕНКО Александра Михайловна</v>
          </cell>
          <cell r="E30">
            <v>40422</v>
          </cell>
          <cell r="F30" t="str">
            <v>2 СР</v>
          </cell>
          <cell r="G30" t="str">
            <v>Новосибирская область</v>
          </cell>
        </row>
        <row r="31">
          <cell r="A31">
            <v>10</v>
          </cell>
          <cell r="B31">
            <v>34</v>
          </cell>
          <cell r="C31">
            <v>10156861411</v>
          </cell>
          <cell r="D31" t="str">
            <v>АНДРОНОВА Валерия Владимировна</v>
          </cell>
          <cell r="E31">
            <v>40605</v>
          </cell>
          <cell r="F31" t="str">
            <v>2 СР</v>
          </cell>
          <cell r="G31" t="str">
            <v>Новосибирская область</v>
          </cell>
        </row>
        <row r="32">
          <cell r="A32">
            <v>11</v>
          </cell>
          <cell r="B32">
            <v>60</v>
          </cell>
          <cell r="C32">
            <v>10154047296</v>
          </cell>
          <cell r="D32" t="str">
            <v>ИВАНОВА Полина Андреевна</v>
          </cell>
          <cell r="E32">
            <v>40304</v>
          </cell>
          <cell r="F32" t="str">
            <v>2 СР</v>
          </cell>
          <cell r="G32" t="str">
            <v>Новосибирская область</v>
          </cell>
        </row>
        <row r="33">
          <cell r="A33">
            <v>12</v>
          </cell>
          <cell r="B33">
            <v>35</v>
          </cell>
          <cell r="C33">
            <v>10153618678</v>
          </cell>
          <cell r="D33" t="str">
            <v>СТУДЕНКОВА Ярослава Петровна</v>
          </cell>
          <cell r="E33">
            <v>40520</v>
          </cell>
          <cell r="F33" t="str">
            <v>2 СР</v>
          </cell>
          <cell r="G33" t="str">
            <v>Новосибирская область</v>
          </cell>
        </row>
        <row r="34">
          <cell r="A34">
            <v>13</v>
          </cell>
          <cell r="B34">
            <v>26</v>
          </cell>
          <cell r="C34">
            <v>10164839457</v>
          </cell>
          <cell r="D34" t="str">
            <v>КИШЛАРЬ Ева Станиславовна</v>
          </cell>
          <cell r="E34">
            <v>40456</v>
          </cell>
          <cell r="F34" t="str">
            <v>2 СР</v>
          </cell>
          <cell r="G34" t="str">
            <v>Новосибирская область</v>
          </cell>
        </row>
        <row r="35">
          <cell r="A35" t="str">
            <v>нф</v>
          </cell>
          <cell r="B35">
            <v>47</v>
          </cell>
          <cell r="C35">
            <v>10143131665</v>
          </cell>
          <cell r="D35" t="str">
            <v>ЛИПАТНИКОВА Яна Романовна</v>
          </cell>
          <cell r="E35">
            <v>40346</v>
          </cell>
          <cell r="F35" t="str">
            <v>КМС</v>
          </cell>
          <cell r="G35" t="str">
            <v>Новосибирская область</v>
          </cell>
        </row>
        <row r="37">
          <cell r="A37" t="str">
            <v>ПОГОДНЫЕ УСЛОВИЯ</v>
          </cell>
          <cell r="G37" t="str">
            <v>СТАТИСТИКА ГОНКИ</v>
          </cell>
        </row>
        <row r="38">
          <cell r="A38" t="str">
            <v>Температура: +22</v>
          </cell>
          <cell r="G38" t="str">
            <v>Субъектов РФ:</v>
          </cell>
        </row>
        <row r="39">
          <cell r="A39" t="str">
            <v>Влажность: 84%</v>
          </cell>
          <cell r="G39" t="str">
            <v>Заявлено:</v>
          </cell>
        </row>
        <row r="40">
          <cell r="A40" t="str">
            <v>Осадки: ясно</v>
          </cell>
          <cell r="G40" t="str">
            <v>Стартовало:</v>
          </cell>
        </row>
        <row r="41">
          <cell r="A41" t="str">
            <v>Ветер: 2 м/с (ю/з)</v>
          </cell>
          <cell r="G41" t="str">
            <v>Финишировало:</v>
          </cell>
        </row>
        <row r="42">
          <cell r="G42" t="str">
            <v>Лимит времени:</v>
          </cell>
        </row>
        <row r="43">
          <cell r="G43" t="str">
            <v>Н. финишировало:</v>
          </cell>
        </row>
        <row r="44">
          <cell r="G44" t="str">
            <v>Дисквалифицировано:</v>
          </cell>
        </row>
        <row r="45">
          <cell r="G45" t="str">
            <v>Н. стартовало:</v>
          </cell>
        </row>
        <row r="47">
          <cell r="A47" t="str">
            <v>ТЕХНИЧЕСКИЙ ДЕЛЕГАТ</v>
          </cell>
          <cell r="D47" t="str">
            <v>ГЛАВНЫЙ СУДЬЯ</v>
          </cell>
        </row>
        <row r="54">
          <cell r="D54" t="str">
            <v xml:space="preserve">ДОЦЕНКО С.А. (ВК, г. ОМСК) </v>
          </cell>
        </row>
      </sheetData>
      <sheetData sheetId="7">
        <row r="1">
          <cell r="A1" t="str">
            <v>Министерство спорта Российской Федерации</v>
          </cell>
        </row>
        <row r="2">
          <cell r="A2" t="str">
            <v>Министерство физической культуры и спорта Новосибирской области</v>
          </cell>
        </row>
        <row r="3">
          <cell r="A3" t="str">
            <v>Управление Государственной инспекции безопасности дорожного движения</v>
          </cell>
        </row>
        <row r="4">
          <cell r="A4" t="str">
            <v>ГУ МВД России по Новосибирской области</v>
          </cell>
        </row>
        <row r="5">
          <cell r="A5" t="str">
            <v>Федерация велосипедного спорта Новосибирской области</v>
          </cell>
        </row>
        <row r="6">
          <cell r="A6" t="str">
            <v>ВСЕРОССИЙСКИЕ СОРЕВНОВАНИЯ</v>
          </cell>
        </row>
        <row r="7">
          <cell r="A7" t="str">
            <v>по велосипедному спорту</v>
          </cell>
        </row>
        <row r="8">
          <cell r="A8" t="str">
            <v xml:space="preserve">ИТОГОВЫЙ ПРОТОКОЛ </v>
          </cell>
        </row>
        <row r="9">
          <cell r="A9" t="str">
            <v>шоссе - индивидуальная гонка на время</v>
          </cell>
        </row>
        <row r="10">
          <cell r="A10" t="str">
            <v>ЮНОШИ 15-16 ЛЕТ</v>
          </cell>
        </row>
        <row r="12">
          <cell r="A12" t="str">
            <v>МЕСТО ПРОВЕДЕНИЯ: г. Новосибирск, р.п. Маслянино</v>
          </cell>
          <cell r="G12" t="str">
            <v>НАЧАЛО ГОНКИ: 11ч 00м</v>
          </cell>
        </row>
        <row r="13">
          <cell r="A13" t="str">
            <v>ДАТА ПРОВЕДЕНИЯ: 24 ИЮНЯ 2025 ГОДА</v>
          </cell>
          <cell r="G13" t="str">
            <v>ОКОНЧАНИЕ ГОНКИ: 14ч 00м</v>
          </cell>
        </row>
        <row r="14">
          <cell r="A14" t="str">
            <v>ИНФОРМАЦИЯ О ЖЮРИ И ГСК СОРЕВНОВАНИЙ:</v>
          </cell>
          <cell r="G14" t="str">
            <v>ТЕХНИЧЕСКИЕ ДАННЫЕ ТРАССЫ:</v>
          </cell>
        </row>
        <row r="15">
          <cell r="A15" t="str">
            <v>ТЕХНИЧЕСКИЙ ДЕЛЕГАТ ФВСР:</v>
          </cell>
          <cell r="G15" t="str">
            <v xml:space="preserve"> НАЗВАНИЕ ТРАССЫ / РЕГ. НОМЕР:</v>
          </cell>
        </row>
        <row r="16">
          <cell r="A16" t="str">
            <v>ГЛАВНЫЙ СУДЬЯ:</v>
          </cell>
          <cell r="F16" t="str">
            <v xml:space="preserve">ДОЦЕНКО С.А. (ВК, г. ОМСК) </v>
          </cell>
          <cell r="G16" t="str">
            <v xml:space="preserve"> МАКСИМАЛЬНЫЙ ПЕРЕПАД (HD):</v>
          </cell>
        </row>
        <row r="17">
          <cell r="A17" t="str">
            <v>ГЛАВНЫЙ СЕКРЕТАРЬ:</v>
          </cell>
          <cell r="F17" t="str">
            <v>СЛАБКОВСКАЯ В.Н. ( ВК, г. ОМСК)</v>
          </cell>
          <cell r="G17" t="str">
            <v xml:space="preserve"> СУММА ПЕРЕПАДОВ (ТС):</v>
          </cell>
        </row>
        <row r="18">
          <cell r="A18" t="str">
            <v>СУДЬЯ НА ФИНИШЕ:</v>
          </cell>
          <cell r="F18" t="str">
            <v xml:space="preserve">САВИЦКИЙ К.Н. (ВК, г. НОВОСИБИРСК) </v>
          </cell>
          <cell r="G18" t="str">
            <v xml:space="preserve"> ДЛИНА КРУГА/КРУГОВ:</v>
          </cell>
        </row>
        <row r="20">
          <cell r="A20" t="str">
            <v>МЕСТО</v>
          </cell>
          <cell r="B20" t="str">
            <v>НОМЕР</v>
          </cell>
          <cell r="C20" t="str">
            <v>КОД UCI</v>
          </cell>
          <cell r="D20" t="str">
            <v>ФАМИЛИЯ ИМЯ</v>
          </cell>
          <cell r="E20" t="str">
            <v>ДАТА РОЖД.</v>
          </cell>
          <cell r="F20" t="str">
            <v>РАЗРЯД,
ЗВАНИЕ</v>
          </cell>
          <cell r="G20" t="str">
            <v>ТЕРРИТОРИАЛЬНАЯ ПРИНАДЛЕЖНОСТЬ</v>
          </cell>
        </row>
        <row r="22">
          <cell r="A22">
            <v>1</v>
          </cell>
          <cell r="B22">
            <v>80</v>
          </cell>
          <cell r="C22">
            <v>10133949708</v>
          </cell>
          <cell r="D22" t="str">
            <v>ВОЛИК Даниил Евгеньевич</v>
          </cell>
          <cell r="E22">
            <v>40360</v>
          </cell>
          <cell r="F22" t="str">
            <v>1 СР</v>
          </cell>
          <cell r="G22" t="str">
            <v>Омская область</v>
          </cell>
        </row>
        <row r="23">
          <cell r="A23">
            <v>2</v>
          </cell>
          <cell r="B23">
            <v>75</v>
          </cell>
          <cell r="C23">
            <v>10142530265</v>
          </cell>
          <cell r="D23" t="str">
            <v>ФУКС Даниил Александрович</v>
          </cell>
          <cell r="E23">
            <v>40015</v>
          </cell>
          <cell r="F23" t="str">
            <v>1 СР</v>
          </cell>
          <cell r="G23" t="str">
            <v>Омская область</v>
          </cell>
        </row>
        <row r="24">
          <cell r="A24">
            <v>3</v>
          </cell>
          <cell r="B24">
            <v>3</v>
          </cell>
          <cell r="C24">
            <v>10137061485</v>
          </cell>
          <cell r="D24" t="str">
            <v>ЛЕОНОВ Степан Антонович</v>
          </cell>
          <cell r="E24">
            <v>40480</v>
          </cell>
          <cell r="F24" t="str">
            <v>КМС</v>
          </cell>
          <cell r="G24" t="str">
            <v>Кемеровская область</v>
          </cell>
        </row>
        <row r="25">
          <cell r="A25">
            <v>4</v>
          </cell>
          <cell r="B25">
            <v>77</v>
          </cell>
          <cell r="C25">
            <v>10150169522</v>
          </cell>
          <cell r="D25" t="str">
            <v>КОЛОВОРОТНЫЙ Степан Антонович</v>
          </cell>
          <cell r="E25">
            <v>40354</v>
          </cell>
          <cell r="F25" t="str">
            <v>1 СР</v>
          </cell>
          <cell r="G25" t="str">
            <v>Омская область</v>
          </cell>
        </row>
        <row r="26">
          <cell r="A26">
            <v>5</v>
          </cell>
          <cell r="B26">
            <v>2</v>
          </cell>
          <cell r="C26">
            <v>10149837294</v>
          </cell>
          <cell r="D26" t="str">
            <v>ПЕЧЕРИН Дмитрий Владиславович</v>
          </cell>
          <cell r="E26">
            <v>39867</v>
          </cell>
          <cell r="F26" t="str">
            <v>КМС</v>
          </cell>
          <cell r="G26" t="str">
            <v>Кемеровская область</v>
          </cell>
        </row>
        <row r="27">
          <cell r="A27">
            <v>6</v>
          </cell>
          <cell r="B27">
            <v>23</v>
          </cell>
          <cell r="C27">
            <v>10141013934</v>
          </cell>
          <cell r="D27" t="str">
            <v>БЕЛОБОРОДОВ Вячеслав Ильич</v>
          </cell>
          <cell r="E27">
            <v>40016</v>
          </cell>
          <cell r="F27" t="str">
            <v>КМС</v>
          </cell>
          <cell r="G27" t="str">
            <v>Новосибирская область</v>
          </cell>
        </row>
        <row r="28">
          <cell r="A28">
            <v>7</v>
          </cell>
          <cell r="B28">
            <v>36</v>
          </cell>
          <cell r="C28">
            <v>10129901875</v>
          </cell>
          <cell r="D28" t="str">
            <v>НЕМЧАНИНОВ Алексей Александрович</v>
          </cell>
          <cell r="E28">
            <v>40068</v>
          </cell>
          <cell r="F28" t="str">
            <v>1 СР</v>
          </cell>
          <cell r="G28" t="str">
            <v>Новосибирская область</v>
          </cell>
        </row>
        <row r="29">
          <cell r="A29">
            <v>8</v>
          </cell>
          <cell r="B29">
            <v>79</v>
          </cell>
          <cell r="C29">
            <v>10133971532</v>
          </cell>
          <cell r="D29" t="str">
            <v>БРУЕВ Матвей Алексеевич</v>
          </cell>
          <cell r="E29">
            <v>40395</v>
          </cell>
          <cell r="F29" t="str">
            <v>1 СР</v>
          </cell>
          <cell r="G29" t="str">
            <v>Омская область</v>
          </cell>
        </row>
        <row r="30">
          <cell r="A30">
            <v>9</v>
          </cell>
          <cell r="B30">
            <v>73</v>
          </cell>
          <cell r="C30">
            <v>10130778111</v>
          </cell>
          <cell r="D30" t="str">
            <v>КЕТЛЕР Лев Александрович</v>
          </cell>
          <cell r="E30">
            <v>39833</v>
          </cell>
          <cell r="F30" t="str">
            <v>1 СР</v>
          </cell>
          <cell r="G30" t="str">
            <v>Омская область</v>
          </cell>
        </row>
        <row r="31">
          <cell r="A31">
            <v>10</v>
          </cell>
          <cell r="B31">
            <v>63</v>
          </cell>
          <cell r="C31">
            <v>10131029095</v>
          </cell>
          <cell r="D31" t="str">
            <v>ПРОТАСОВ Никита Евгеньевич</v>
          </cell>
          <cell r="E31">
            <v>40052</v>
          </cell>
          <cell r="F31" t="str">
            <v>2 СР</v>
          </cell>
          <cell r="G31" t="str">
            <v>Новосибирская область</v>
          </cell>
        </row>
        <row r="32">
          <cell r="A32">
            <v>11</v>
          </cell>
          <cell r="B32">
            <v>37</v>
          </cell>
          <cell r="C32">
            <v>10146252641</v>
          </cell>
          <cell r="D32" t="str">
            <v>ПОНАМАРЕВ Кирилл Николаевич</v>
          </cell>
          <cell r="E32">
            <v>40643</v>
          </cell>
          <cell r="F32" t="str">
            <v>1 СР</v>
          </cell>
          <cell r="G32" t="str">
            <v>Новосибирская область</v>
          </cell>
        </row>
        <row r="33">
          <cell r="A33">
            <v>12</v>
          </cell>
          <cell r="B33">
            <v>65</v>
          </cell>
          <cell r="C33">
            <v>10131541781</v>
          </cell>
          <cell r="D33" t="str">
            <v>ПАРГАЧЕВСКИЙ Андрей Николаевич</v>
          </cell>
          <cell r="E33">
            <v>40422</v>
          </cell>
          <cell r="F33" t="str">
            <v>2 СР</v>
          </cell>
          <cell r="G33" t="str">
            <v>Новосибирская область</v>
          </cell>
        </row>
        <row r="34">
          <cell r="A34">
            <v>13</v>
          </cell>
          <cell r="B34">
            <v>51</v>
          </cell>
          <cell r="C34">
            <v>10140354435</v>
          </cell>
          <cell r="D34" t="str">
            <v>ТЕТЕНКОВ Трофим Евгеньевич</v>
          </cell>
          <cell r="E34">
            <v>39903</v>
          </cell>
          <cell r="F34" t="str">
            <v>1 СР</v>
          </cell>
          <cell r="G34" t="str">
            <v>Новосибирская область</v>
          </cell>
        </row>
        <row r="35">
          <cell r="A35">
            <v>14</v>
          </cell>
          <cell r="B35">
            <v>76</v>
          </cell>
          <cell r="C35">
            <v>10133681744</v>
          </cell>
          <cell r="D35" t="str">
            <v>ГОРОХ Кирилл Денисович</v>
          </cell>
          <cell r="E35">
            <v>40213</v>
          </cell>
          <cell r="F35" t="str">
            <v>1 СР</v>
          </cell>
          <cell r="G35" t="str">
            <v>Омская область</v>
          </cell>
        </row>
        <row r="36">
          <cell r="A36">
            <v>15</v>
          </cell>
          <cell r="B36">
            <v>24</v>
          </cell>
          <cell r="C36">
            <v>10153688501</v>
          </cell>
          <cell r="D36" t="str">
            <v>АНОХИН Илья Сергеевич</v>
          </cell>
          <cell r="E36">
            <v>40444</v>
          </cell>
          <cell r="F36" t="str">
            <v>1 СР</v>
          </cell>
          <cell r="G36" t="str">
            <v>Новосибирская область</v>
          </cell>
        </row>
        <row r="37">
          <cell r="A37">
            <v>16</v>
          </cell>
          <cell r="B37">
            <v>78</v>
          </cell>
          <cell r="C37">
            <v>10133791878</v>
          </cell>
          <cell r="D37" t="str">
            <v>ГЛЕБОВ Денис Сергеевич</v>
          </cell>
          <cell r="E37">
            <v>40485</v>
          </cell>
          <cell r="F37" t="str">
            <v>1 СР</v>
          </cell>
          <cell r="G37" t="str">
            <v>Омская область</v>
          </cell>
        </row>
        <row r="38">
          <cell r="A38">
            <v>17</v>
          </cell>
          <cell r="B38">
            <v>32</v>
          </cell>
          <cell r="C38">
            <v>10143134695</v>
          </cell>
          <cell r="D38" t="str">
            <v>СЕРЕДА Матвей Станиславович</v>
          </cell>
          <cell r="E38">
            <v>40351</v>
          </cell>
          <cell r="F38" t="str">
            <v>2 СР</v>
          </cell>
          <cell r="G38" t="str">
            <v>Новосибирская область</v>
          </cell>
        </row>
        <row r="39">
          <cell r="A39">
            <v>18</v>
          </cell>
          <cell r="B39">
            <v>5</v>
          </cell>
          <cell r="C39">
            <v>10165112673</v>
          </cell>
          <cell r="D39" t="str">
            <v>ГРУДИНИН Егор Артемович</v>
          </cell>
          <cell r="E39">
            <v>40111</v>
          </cell>
          <cell r="F39" t="str">
            <v>2 СР</v>
          </cell>
          <cell r="G39" t="str">
            <v>Кемеровская область</v>
          </cell>
        </row>
        <row r="40">
          <cell r="A40">
            <v>19</v>
          </cell>
          <cell r="B40">
            <v>25</v>
          </cell>
          <cell r="C40">
            <v>10164644245</v>
          </cell>
          <cell r="D40" t="str">
            <v>БУРТАСОВ Ростислав Александрович</v>
          </cell>
          <cell r="E40">
            <v>40365</v>
          </cell>
          <cell r="F40" t="str">
            <v>2 СР</v>
          </cell>
          <cell r="G40" t="str">
            <v>Новосибирская область</v>
          </cell>
        </row>
        <row r="41">
          <cell r="A41">
            <v>20</v>
          </cell>
          <cell r="B41">
            <v>31</v>
          </cell>
          <cell r="C41">
            <v>10146253348</v>
          </cell>
          <cell r="D41" t="str">
            <v>СИНИЦЫН Игорь Дмитриевич</v>
          </cell>
          <cell r="E41">
            <v>40406</v>
          </cell>
          <cell r="F41" t="str">
            <v>2 СР</v>
          </cell>
          <cell r="G41" t="str">
            <v>Новосибирская область</v>
          </cell>
        </row>
        <row r="42">
          <cell r="A42">
            <v>21</v>
          </cell>
          <cell r="B42">
            <v>27</v>
          </cell>
          <cell r="C42">
            <v>10164812074</v>
          </cell>
          <cell r="D42" t="str">
            <v>ТЮПАНОВ Семен Николаевич</v>
          </cell>
          <cell r="E42">
            <v>40707</v>
          </cell>
          <cell r="F42" t="str">
            <v>2 СР</v>
          </cell>
          <cell r="G42" t="str">
            <v>Новосибирская область</v>
          </cell>
        </row>
        <row r="43">
          <cell r="A43" t="str">
            <v>НФ</v>
          </cell>
          <cell r="B43">
            <v>74</v>
          </cell>
          <cell r="C43">
            <v>10115821620</v>
          </cell>
          <cell r="D43" t="str">
            <v>ТЮСЕНКОВ Артем Александрович</v>
          </cell>
          <cell r="E43">
            <v>39890</v>
          </cell>
          <cell r="F43" t="str">
            <v>1 СР</v>
          </cell>
          <cell r="G43" t="str">
            <v>Омская область</v>
          </cell>
        </row>
        <row r="44">
          <cell r="A44" t="str">
            <v>НС</v>
          </cell>
          <cell r="B44">
            <v>28</v>
          </cell>
          <cell r="C44">
            <v>10143132675</v>
          </cell>
          <cell r="D44" t="str">
            <v>ГОРСКИЙ Петр Александрович</v>
          </cell>
          <cell r="E44">
            <v>40219</v>
          </cell>
          <cell r="F44" t="str">
            <v>1 СР</v>
          </cell>
          <cell r="G44" t="str">
            <v>Новосибирская область</v>
          </cell>
        </row>
        <row r="46">
          <cell r="A46" t="str">
            <v>ПОГОДНЫЕ УСЛОВИЯ</v>
          </cell>
          <cell r="G46" t="str">
            <v>СТАТИСТИКА ГОНКИ</v>
          </cell>
        </row>
        <row r="47">
          <cell r="A47" t="str">
            <v>Температура: +22</v>
          </cell>
          <cell r="G47" t="str">
            <v>Субъектов РФ:</v>
          </cell>
        </row>
        <row r="48">
          <cell r="A48" t="str">
            <v>Влажность: 84%</v>
          </cell>
          <cell r="G48" t="str">
            <v>Заявлено:</v>
          </cell>
        </row>
        <row r="49">
          <cell r="A49" t="str">
            <v>Осадки: ясно</v>
          </cell>
          <cell r="G49" t="str">
            <v>Стартовало:</v>
          </cell>
        </row>
        <row r="50">
          <cell r="A50" t="str">
            <v>Ветер: 2 м/с (ю/з)</v>
          </cell>
          <cell r="G50" t="str">
            <v>Финишировало:</v>
          </cell>
        </row>
        <row r="51">
          <cell r="G51" t="str">
            <v>Лимит времени:</v>
          </cell>
        </row>
        <row r="52">
          <cell r="G52" t="str">
            <v>Н. финишировало:</v>
          </cell>
        </row>
        <row r="53">
          <cell r="G53" t="str">
            <v>Дисквалифицировано:</v>
          </cell>
        </row>
        <row r="54">
          <cell r="G54" t="str">
            <v>Н. стартовало:</v>
          </cell>
        </row>
        <row r="56">
          <cell r="A56" t="str">
            <v>ТЕХНИЧЕСКИЙ ДЕЛЕГАТ</v>
          </cell>
          <cell r="D56" t="str">
            <v>ГЛАВНЫЙ СУДЬЯ</v>
          </cell>
        </row>
        <row r="63">
          <cell r="D63" t="str">
            <v xml:space="preserve">ДОЦЕНКО С.А. (ВК, г. ОМСК) </v>
          </cell>
        </row>
      </sheetData>
      <sheetData sheetId="8">
        <row r="1">
          <cell r="A1" t="str">
            <v>Министерство спорта Российской Федерации</v>
          </cell>
        </row>
        <row r="2">
          <cell r="A2" t="str">
            <v>Министерство физической культуры и спорта Новосибирской области</v>
          </cell>
        </row>
        <row r="3">
          <cell r="A3" t="str">
            <v>Управление Государственной инспекции безопасности дорожного движения</v>
          </cell>
        </row>
        <row r="4">
          <cell r="A4" t="str">
            <v>ГУ МВД России по Новосибирской области</v>
          </cell>
        </row>
        <row r="5">
          <cell r="A5" t="str">
            <v>Федерация велосипедного спорта Новосибирской области</v>
          </cell>
        </row>
        <row r="6">
          <cell r="A6" t="str">
            <v>ВСЕРОССИЙСКИЕ СОРЕВНОВАНИЯ</v>
          </cell>
        </row>
        <row r="7">
          <cell r="A7" t="str">
            <v>по велосипедному спорту</v>
          </cell>
        </row>
        <row r="8">
          <cell r="A8" t="str">
            <v xml:space="preserve">ИТОГОВЫЙ ПРОТОКОЛ </v>
          </cell>
        </row>
        <row r="9">
          <cell r="A9" t="str">
            <v>шоссе - индивидуальная гонка на время</v>
          </cell>
        </row>
        <row r="10">
          <cell r="A10" t="str">
            <v>ЮНИОРКИ 17-18 ЛЕТ</v>
          </cell>
        </row>
        <row r="12">
          <cell r="A12" t="str">
            <v>МЕСТО ПРОВЕДЕНИЯ: г. Новосибирск, р.п. Маслянино</v>
          </cell>
          <cell r="G12" t="str">
            <v>НАЧАЛО ГОНКИ: 11ч 00м</v>
          </cell>
        </row>
        <row r="13">
          <cell r="A13" t="str">
            <v>ДАТА ПРОВЕДЕНИЯ: 24 ИЮНЯ 2025 ГОДА</v>
          </cell>
          <cell r="G13" t="str">
            <v>ОКОНЧАНИЕ ГОНКИ: 14ч 00м</v>
          </cell>
        </row>
        <row r="14">
          <cell r="A14" t="str">
            <v>ИНФОРМАЦИЯ О ЖЮРИ И ГСК СОРЕВНОВАНИЙ:</v>
          </cell>
          <cell r="G14" t="str">
            <v>ТЕХНИЧЕСКИЕ ДАННЫЕ ТРАССЫ:</v>
          </cell>
        </row>
        <row r="15">
          <cell r="A15" t="str">
            <v>ТЕХНИЧЕСКИЙ ДЕЛЕГАТ ФВСР:</v>
          </cell>
          <cell r="G15" t="str">
            <v xml:space="preserve"> НАЗВАНИЕ ТРАССЫ / РЕГ. НОМЕР:</v>
          </cell>
        </row>
        <row r="16">
          <cell r="A16" t="str">
            <v>ГЛАВНЫЙ СУДЬЯ:</v>
          </cell>
          <cell r="F16" t="str">
            <v xml:space="preserve">ДОЦЕНКО С.А. (ВК, г. ОМСК) </v>
          </cell>
          <cell r="G16" t="str">
            <v xml:space="preserve"> МАКСИМАЛЬНЫЙ ПЕРЕПАД (HD):</v>
          </cell>
        </row>
        <row r="17">
          <cell r="A17" t="str">
            <v>ГЛАВНЫЙ СЕКРЕТАРЬ:</v>
          </cell>
          <cell r="F17" t="str">
            <v>СЛАБКОВСКАЯ В.Н. ( ВК, г. ОМСК)</v>
          </cell>
          <cell r="G17" t="str">
            <v xml:space="preserve"> СУММА ПЕРЕПАДОВ (ТС):</v>
          </cell>
        </row>
        <row r="18">
          <cell r="A18" t="str">
            <v>СУДЬЯ НА ФИНИШЕ:</v>
          </cell>
          <cell r="F18" t="str">
            <v xml:space="preserve">САВИЦКИЙ К.Н. (ВК, г. НОВОСИБИРСК) </v>
          </cell>
          <cell r="G18" t="str">
            <v xml:space="preserve"> ДЛИНА КРУГА/КРУГОВ:</v>
          </cell>
        </row>
        <row r="20">
          <cell r="A20" t="str">
            <v>МЕСТО</v>
          </cell>
          <cell r="B20" t="str">
            <v>НОМЕР</v>
          </cell>
          <cell r="C20" t="str">
            <v>КОД UCI</v>
          </cell>
          <cell r="D20" t="str">
            <v>ФАМИЛИЯ ИМЯ</v>
          </cell>
          <cell r="E20" t="str">
            <v>ДАТА РОЖД.</v>
          </cell>
          <cell r="F20" t="str">
            <v>РАЗРЯД,
ЗВАНИЕ</v>
          </cell>
          <cell r="G20" t="str">
            <v>ТЕРРИТОРИАЛЬНАЯ ПРИНАДЛЕЖНОСТЬ</v>
          </cell>
        </row>
        <row r="22">
          <cell r="A22">
            <v>1</v>
          </cell>
          <cell r="B22">
            <v>12</v>
          </cell>
          <cell r="C22">
            <v>10114286996</v>
          </cell>
          <cell r="D22" t="str">
            <v>КРАСЮК Варвара Владимировна</v>
          </cell>
          <cell r="E22">
            <v>39383</v>
          </cell>
          <cell r="F22" t="str">
            <v>КМС</v>
          </cell>
          <cell r="G22" t="str">
            <v>Кемеровская область</v>
          </cell>
        </row>
        <row r="23">
          <cell r="A23">
            <v>2</v>
          </cell>
          <cell r="B23">
            <v>67</v>
          </cell>
          <cell r="C23">
            <v>10128500934</v>
          </cell>
          <cell r="D23" t="str">
            <v>ГЕРАСИМОВА Александра Павловна</v>
          </cell>
          <cell r="E23">
            <v>39652</v>
          </cell>
          <cell r="F23" t="str">
            <v>КМС</v>
          </cell>
          <cell r="G23" t="str">
            <v>Новосибирская область</v>
          </cell>
        </row>
        <row r="25">
          <cell r="A25" t="str">
            <v>ПОГОДНЫЕ УСЛОВИЯ</v>
          </cell>
          <cell r="G25" t="str">
            <v>СТАТИСТИКА ГОНКИ</v>
          </cell>
        </row>
        <row r="26">
          <cell r="A26" t="str">
            <v>Температура: +22</v>
          </cell>
          <cell r="G26" t="str">
            <v>Субъектов РФ:</v>
          </cell>
        </row>
        <row r="27">
          <cell r="A27" t="str">
            <v>Влажность: 84%</v>
          </cell>
          <cell r="G27" t="str">
            <v>Заявлено:</v>
          </cell>
        </row>
        <row r="28">
          <cell r="A28" t="str">
            <v>Осадки: ясно</v>
          </cell>
          <cell r="G28" t="str">
            <v>Стартовало:</v>
          </cell>
        </row>
        <row r="29">
          <cell r="A29" t="str">
            <v>Ветер: 2 м/с (ю/з)</v>
          </cell>
          <cell r="G29" t="str">
            <v>Финишировало:</v>
          </cell>
        </row>
        <row r="30">
          <cell r="G30" t="str">
            <v>Лимит времени:</v>
          </cell>
        </row>
        <row r="31">
          <cell r="G31" t="str">
            <v>Н. финишировало:</v>
          </cell>
        </row>
        <row r="32">
          <cell r="G32" t="str">
            <v>Дисквалифицировано:</v>
          </cell>
        </row>
        <row r="33">
          <cell r="G33" t="str">
            <v>Н. стартовало:</v>
          </cell>
        </row>
        <row r="35">
          <cell r="A35" t="str">
            <v>ТЕХНИЧЕСКИЙ ДЕЛЕГАТ</v>
          </cell>
          <cell r="D35" t="str">
            <v>ГЛАВНЫЙ СУДЬЯ</v>
          </cell>
        </row>
        <row r="42">
          <cell r="D42" t="str">
            <v xml:space="preserve">ДОЦЕНКО С.А. (ВК, г. ОМСК) </v>
          </cell>
        </row>
      </sheetData>
      <sheetData sheetId="9">
        <row r="1">
          <cell r="A1" t="str">
            <v>Министерство спорта Российской Федерации</v>
          </cell>
        </row>
        <row r="2">
          <cell r="A2" t="str">
            <v>Министерство физической культуры и спорта Новосибирской области</v>
          </cell>
        </row>
        <row r="3">
          <cell r="A3" t="str">
            <v>Управление Государственной инспекции безопасности дорожного движения</v>
          </cell>
        </row>
        <row r="4">
          <cell r="A4" t="str">
            <v>ГУ МВД России по Новосибирской области</v>
          </cell>
        </row>
        <row r="5">
          <cell r="A5" t="str">
            <v>Федерация велосипедного спорта Новосибирской области</v>
          </cell>
        </row>
        <row r="6">
          <cell r="A6" t="str">
            <v>ВСЕРОССИЙСКИЕ СОРЕВНОВАНИЯ</v>
          </cell>
        </row>
        <row r="7">
          <cell r="A7" t="str">
            <v>по велосипедному спорту</v>
          </cell>
        </row>
        <row r="8">
          <cell r="A8" t="str">
            <v xml:space="preserve">ИТОГОВЫЙ ПРОТОКОЛ </v>
          </cell>
        </row>
        <row r="9">
          <cell r="A9" t="str">
            <v>шоссе - индивидуальная гонка на время</v>
          </cell>
        </row>
        <row r="10">
          <cell r="A10" t="str">
            <v>ЮНИОРЫ 17-18 ЛЕТ</v>
          </cell>
        </row>
        <row r="12">
          <cell r="A12" t="str">
            <v>МЕСТО ПРОВЕДЕНИЯ: г. Новосибирск, р.п. Маслянино</v>
          </cell>
          <cell r="G12" t="str">
            <v>НАЧАЛО ГОНКИ: 11ч 00м</v>
          </cell>
        </row>
        <row r="13">
          <cell r="A13" t="str">
            <v>ДАТА ПРОВЕДЕНИЯ: 24 ИЮНЯ 2025 ГОДА</v>
          </cell>
          <cell r="G13" t="str">
            <v>ОКОНЧАНИЕ ГОНКИ: 14ч 00м</v>
          </cell>
        </row>
        <row r="14">
          <cell r="A14" t="str">
            <v>ИНФОРМАЦИЯ О ЖЮРИ И ГСК СОРЕВНОВАНИЙ:</v>
          </cell>
          <cell r="G14" t="str">
            <v>ТЕХНИЧЕСКИЕ ДАННЫЕ ТРАССЫ:</v>
          </cell>
        </row>
        <row r="15">
          <cell r="A15" t="str">
            <v>ТЕХНИЧЕСКИЙ ДЕЛЕГАТ ФВСР:</v>
          </cell>
          <cell r="G15" t="str">
            <v xml:space="preserve"> НАЗВАНИЕ ТРАССЫ / РЕГ. НОМЕР:</v>
          </cell>
        </row>
        <row r="16">
          <cell r="A16" t="str">
            <v>ГЛАВНЫЙ СУДЬЯ:</v>
          </cell>
          <cell r="F16" t="str">
            <v xml:space="preserve">ДОЦЕНКО С.А. (ВК, г. ОМСК) </v>
          </cell>
          <cell r="G16" t="str">
            <v xml:space="preserve"> МАКСИМАЛЬНЫЙ ПЕРЕПАД (HD):</v>
          </cell>
        </row>
        <row r="17">
          <cell r="A17" t="str">
            <v>ГЛАВНЫЙ СЕКРЕТАРЬ:</v>
          </cell>
          <cell r="F17" t="str">
            <v>СЛАБКОВСКАЯ В.Н. ( ВК, г. ОМСК)</v>
          </cell>
          <cell r="G17" t="str">
            <v xml:space="preserve"> СУММА ПЕРЕПАДОВ (ТС):</v>
          </cell>
        </row>
        <row r="18">
          <cell r="A18" t="str">
            <v>СУДЬЯ НА ФИНИШЕ:</v>
          </cell>
          <cell r="F18" t="str">
            <v xml:space="preserve">САВИЦКИЙ К.Н. (ВК, г. НОВОСИБИРСК) </v>
          </cell>
          <cell r="G18" t="str">
            <v xml:space="preserve"> ДЛИНА КРУГА/КРУГОВ:</v>
          </cell>
        </row>
        <row r="20">
          <cell r="A20" t="str">
            <v>МЕСТО</v>
          </cell>
          <cell r="B20" t="str">
            <v>НОМЕР</v>
          </cell>
          <cell r="C20" t="str">
            <v>КОД UCI</v>
          </cell>
          <cell r="D20" t="str">
            <v>ФАМИЛИЯ ИМЯ</v>
          </cell>
          <cell r="E20" t="str">
            <v>ДАТА РОЖД.</v>
          </cell>
          <cell r="F20" t="str">
            <v>РАЗРЯД,
ЗВАНИЕ</v>
          </cell>
          <cell r="G20" t="str">
            <v>ТЕРРИТОРИАЛЬНАЯ ПРИНАДЛЕЖНОСТЬ</v>
          </cell>
        </row>
        <row r="22">
          <cell r="A22">
            <v>1</v>
          </cell>
          <cell r="B22">
            <v>62</v>
          </cell>
          <cell r="C22">
            <v>10127677242</v>
          </cell>
          <cell r="D22" t="str">
            <v>ПОКРОВСКИЙ Владислав Михайлович</v>
          </cell>
          <cell r="E22">
            <v>39474</v>
          </cell>
          <cell r="F22" t="str">
            <v>1 СР</v>
          </cell>
          <cell r="G22" t="str">
            <v>Новосибирская область</v>
          </cell>
        </row>
        <row r="23">
          <cell r="A23">
            <v>2</v>
          </cell>
          <cell r="B23">
            <v>20</v>
          </cell>
          <cell r="C23">
            <v>10113103091</v>
          </cell>
          <cell r="D23" t="str">
            <v>КОНОНЕНКО Максим Алексеевич</v>
          </cell>
          <cell r="E23">
            <v>39096</v>
          </cell>
          <cell r="F23" t="str">
            <v>КМС</v>
          </cell>
          <cell r="G23" t="str">
            <v>Самарская область</v>
          </cell>
        </row>
        <row r="24">
          <cell r="A24">
            <v>3</v>
          </cell>
          <cell r="B24">
            <v>61</v>
          </cell>
          <cell r="C24">
            <v>10141439926</v>
          </cell>
          <cell r="D24" t="str">
            <v>ГРЕЧКИН Максим Евгеньевич</v>
          </cell>
          <cell r="E24">
            <v>39795</v>
          </cell>
          <cell r="F24" t="str">
            <v>1 СР</v>
          </cell>
          <cell r="G24" t="str">
            <v>Новосибирская область</v>
          </cell>
        </row>
        <row r="25">
          <cell r="A25">
            <v>4</v>
          </cell>
          <cell r="B25">
            <v>1</v>
          </cell>
          <cell r="C25">
            <v>10133001633</v>
          </cell>
          <cell r="D25" t="str">
            <v>СПЕСИВЦЕВ Михаил Алексеевич</v>
          </cell>
          <cell r="E25">
            <v>39649</v>
          </cell>
          <cell r="F25" t="str">
            <v>КМС</v>
          </cell>
          <cell r="G25" t="str">
            <v>Кемеровская область</v>
          </cell>
        </row>
        <row r="26">
          <cell r="A26">
            <v>5</v>
          </cell>
          <cell r="B26">
            <v>64</v>
          </cell>
          <cell r="C26">
            <v>10127677141</v>
          </cell>
          <cell r="D26" t="str">
            <v>СЕМЬЯНОВ Александр Андреевич</v>
          </cell>
          <cell r="E26">
            <v>39344</v>
          </cell>
          <cell r="F26" t="str">
            <v>КМС</v>
          </cell>
          <cell r="G26" t="str">
            <v>Новосибирская область</v>
          </cell>
        </row>
        <row r="27">
          <cell r="A27">
            <v>6</v>
          </cell>
          <cell r="B27">
            <v>49</v>
          </cell>
          <cell r="C27">
            <v>10117596114</v>
          </cell>
          <cell r="D27" t="str">
            <v>ЗЫКОВ Николай Андреевич</v>
          </cell>
          <cell r="E27">
            <v>39367</v>
          </cell>
          <cell r="F27" t="str">
            <v>КМС</v>
          </cell>
          <cell r="G27" t="str">
            <v>Новосибирская область</v>
          </cell>
        </row>
        <row r="28">
          <cell r="A28">
            <v>7</v>
          </cell>
          <cell r="B28">
            <v>30</v>
          </cell>
          <cell r="C28">
            <v>10130118511</v>
          </cell>
          <cell r="D28" t="str">
            <v>ШАПКИН Егор Иванович</v>
          </cell>
          <cell r="E28">
            <v>39785</v>
          </cell>
          <cell r="F28" t="str">
            <v>1 СР</v>
          </cell>
          <cell r="G28" t="str">
            <v>Новосибирская область</v>
          </cell>
        </row>
        <row r="29">
          <cell r="A29">
            <v>8</v>
          </cell>
          <cell r="B29">
            <v>50</v>
          </cell>
          <cell r="C29">
            <v>10128428283</v>
          </cell>
          <cell r="D29" t="str">
            <v>ЛУЦЮК Владислав Юрьевич</v>
          </cell>
          <cell r="E29">
            <v>39257</v>
          </cell>
          <cell r="F29" t="str">
            <v>КМС</v>
          </cell>
          <cell r="G29" t="str">
            <v>Новосибирская область</v>
          </cell>
        </row>
        <row r="31">
          <cell r="A31" t="str">
            <v>ПОГОДНЫЕ УСЛОВИЯ</v>
          </cell>
          <cell r="G31" t="str">
            <v>СТАТИСТИКА ГОНКИ</v>
          </cell>
        </row>
        <row r="32">
          <cell r="A32" t="str">
            <v>Температура: +22</v>
          </cell>
          <cell r="G32" t="str">
            <v>Субъектов РФ:</v>
          </cell>
        </row>
        <row r="33">
          <cell r="A33" t="str">
            <v>Влажность: 84%</v>
          </cell>
          <cell r="G33" t="str">
            <v>Заявлено:</v>
          </cell>
        </row>
        <row r="34">
          <cell r="A34" t="str">
            <v>Осадки: ясно</v>
          </cell>
          <cell r="G34" t="str">
            <v>Стартовало:</v>
          </cell>
        </row>
        <row r="35">
          <cell r="A35" t="str">
            <v>Ветер: 2 м/с (ю/з)</v>
          </cell>
          <cell r="G35" t="str">
            <v>Финишировало:</v>
          </cell>
        </row>
        <row r="36">
          <cell r="G36" t="str">
            <v>Лимит времени:</v>
          </cell>
        </row>
        <row r="37">
          <cell r="G37" t="str">
            <v>Н. финишировало:</v>
          </cell>
        </row>
        <row r="38">
          <cell r="G38" t="str">
            <v>Дисквалифицировано:</v>
          </cell>
        </row>
        <row r="39">
          <cell r="G39" t="str">
            <v>Н. стартовало:</v>
          </cell>
        </row>
        <row r="41">
          <cell r="A41" t="str">
            <v>ТЕХНИЧЕСКИЙ ДЕЛЕГАТ</v>
          </cell>
          <cell r="D41" t="str">
            <v>ГЛАВНЫЙ СУДЬЯ</v>
          </cell>
        </row>
        <row r="47">
          <cell r="D47" t="str">
            <v xml:space="preserve">ДОЦЕНКО С.А. (ВК, г. ОМСК) </v>
          </cell>
        </row>
      </sheetData>
      <sheetData sheetId="10">
        <row r="1">
          <cell r="A1" t="str">
            <v>Министерство спорта Российской Федерации</v>
          </cell>
        </row>
        <row r="2">
          <cell r="A2" t="str">
            <v>Министерство физической культуры и спорта Новосибирской области</v>
          </cell>
        </row>
        <row r="3">
          <cell r="A3" t="str">
            <v>Управление Государственной инспекции безопасности дорожного движения</v>
          </cell>
        </row>
        <row r="4">
          <cell r="A4" t="str">
            <v>ГУ МВД России по Новосибирской области</v>
          </cell>
        </row>
        <row r="5">
          <cell r="A5" t="str">
            <v>Федерация велосипедного спорта Новосибирской области</v>
          </cell>
        </row>
        <row r="6">
          <cell r="A6" t="str">
            <v>XXXIX Мемориал памяти сотрудников ГАИ Д.Байдуги и А.Шабалдина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9">
          <cell r="A9" t="str">
            <v xml:space="preserve">ИТОГОВЫЙ ПРОТОКОЛ </v>
          </cell>
        </row>
        <row r="10">
          <cell r="A10" t="str">
            <v>шоссе - групповая гонка</v>
          </cell>
        </row>
        <row r="11">
          <cell r="A11" t="str">
            <v>ДЕВУШКИ 15-16 ЛЕТ</v>
          </cell>
        </row>
        <row r="13">
          <cell r="A13" t="str">
            <v>МЕСТО ПРОВЕДЕНИЯ: г. Новосибирск, р.п. Маслянино</v>
          </cell>
          <cell r="F13" t="str">
            <v>НАЧАЛО ГОНКИ: 11ч 00м</v>
          </cell>
        </row>
        <row r="14">
          <cell r="A14" t="str">
            <v>ДАТА ПРОВЕДЕНИЯ: 25 ИЮНЯ 2025 ГОДА</v>
          </cell>
          <cell r="F14" t="str">
            <v>ОКОНЧАНИЕ ГОНКИ: 14ч 00м</v>
          </cell>
        </row>
        <row r="15">
          <cell r="A15" t="str">
            <v>ИНФОРМАЦИЯ О ЖЮРИ И ГСК СОРЕВНОВАНИЙ:</v>
          </cell>
          <cell r="G15" t="str">
            <v>ТЕХНИЧЕСКИЕ ДАННЫЕ ТРАССЫ:</v>
          </cell>
        </row>
        <row r="16">
          <cell r="A16" t="str">
            <v>ТЕХНИЧЕСКИЙ ДЕЛЕГАТ ФВСР:</v>
          </cell>
          <cell r="G16" t="str">
            <v xml:space="preserve"> НАЗВАНИЕ ТРАССЫ / РЕГ. НОМЕР:</v>
          </cell>
        </row>
        <row r="17">
          <cell r="A17" t="str">
            <v>ГЛАВНЫЙ СУДЬЯ:</v>
          </cell>
          <cell r="F17" t="str">
            <v xml:space="preserve">ДОЦЕНКО С.А. (ВК, г. ОМСК) </v>
          </cell>
          <cell r="G17" t="str">
            <v xml:space="preserve"> МАКСИМАЛЬНЫЙ ПЕРЕПАД (HD):</v>
          </cell>
        </row>
        <row r="18">
          <cell r="A18" t="str">
            <v>ГЛАВНЫЙ СЕКРЕТАРЬ:</v>
          </cell>
          <cell r="F18" t="str">
            <v>СЛАБКОВСКАЯ В.Н. ( ВК, г. ОМСК)</v>
          </cell>
          <cell r="G18" t="str">
            <v xml:space="preserve"> СУММА ПЕРЕПАДОВ (ТС):</v>
          </cell>
        </row>
        <row r="19">
          <cell r="A19" t="str">
            <v>СУДЬЯ НА ФИНИШЕ:</v>
          </cell>
          <cell r="F19" t="str">
            <v xml:space="preserve">САВИЦКИЙ К.Н. (ВК, г. НОВОСИБИРСК) </v>
          </cell>
          <cell r="G19" t="str">
            <v xml:space="preserve"> ДЛИНА КРУГА/КРУГОВ:</v>
          </cell>
        </row>
        <row r="21">
          <cell r="A21" t="str">
            <v>МЕСТО</v>
          </cell>
          <cell r="B21" t="str">
            <v>НОМЕР</v>
          </cell>
          <cell r="C21" t="str">
            <v>КОД UCI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70</v>
          </cell>
          <cell r="C23">
            <v>10133869175</v>
          </cell>
          <cell r="D23" t="str">
            <v>ПЕРЕПЕЧИНА Евгения Михайловна</v>
          </cell>
          <cell r="E23">
            <v>40396</v>
          </cell>
          <cell r="F23" t="str">
            <v>1 СР</v>
          </cell>
          <cell r="G23" t="str">
            <v>Омская область</v>
          </cell>
        </row>
        <row r="24">
          <cell r="A24">
            <v>2</v>
          </cell>
          <cell r="B24">
            <v>83</v>
          </cell>
          <cell r="C24">
            <v>10133870084</v>
          </cell>
          <cell r="D24" t="str">
            <v>СТЕПАНОВА Злата Сергеевна</v>
          </cell>
          <cell r="E24">
            <v>40430</v>
          </cell>
          <cell r="F24" t="str">
            <v>1 СР</v>
          </cell>
          <cell r="G24" t="str">
            <v>Омская область</v>
          </cell>
        </row>
        <row r="25">
          <cell r="A25">
            <v>3</v>
          </cell>
          <cell r="B25">
            <v>33</v>
          </cell>
          <cell r="C25">
            <v>10146046315</v>
          </cell>
          <cell r="D25" t="str">
            <v>СЕРГЕЕВА София Александровна</v>
          </cell>
          <cell r="E25">
            <v>40493</v>
          </cell>
          <cell r="F25" t="str">
            <v>1 СР</v>
          </cell>
          <cell r="G25" t="str">
            <v>Новосибирская область</v>
          </cell>
        </row>
        <row r="26">
          <cell r="A26">
            <v>4</v>
          </cell>
          <cell r="B26">
            <v>4</v>
          </cell>
          <cell r="C26">
            <v>10149843863</v>
          </cell>
          <cell r="D26" t="str">
            <v>ЕФРЕМОВА Карина Владимировна</v>
          </cell>
          <cell r="E26">
            <v>40297</v>
          </cell>
          <cell r="F26" t="str">
            <v>КМС</v>
          </cell>
          <cell r="G26" t="str">
            <v>Кемеровская область</v>
          </cell>
        </row>
        <row r="27">
          <cell r="A27">
            <v>5</v>
          </cell>
          <cell r="B27">
            <v>71</v>
          </cell>
          <cell r="C27">
            <v>10142735581</v>
          </cell>
          <cell r="D27" t="str">
            <v>МАТУСЯ Дарья Кирилловна</v>
          </cell>
          <cell r="E27">
            <v>40182</v>
          </cell>
          <cell r="F27" t="str">
            <v>2 СР</v>
          </cell>
          <cell r="G27" t="str">
            <v>Омская область</v>
          </cell>
        </row>
        <row r="28">
          <cell r="A28">
            <v>6</v>
          </cell>
          <cell r="B28">
            <v>84</v>
          </cell>
          <cell r="C28">
            <v>10139109296</v>
          </cell>
          <cell r="D28" t="str">
            <v>КЛОЧКО Алина Валерьевна</v>
          </cell>
          <cell r="E28">
            <v>40765</v>
          </cell>
          <cell r="F28" t="str">
            <v>1 СР</v>
          </cell>
          <cell r="G28" t="str">
            <v>Омская область</v>
          </cell>
        </row>
        <row r="29">
          <cell r="A29">
            <v>7</v>
          </cell>
          <cell r="B29">
            <v>59</v>
          </cell>
          <cell r="C29">
            <v>10154047300</v>
          </cell>
          <cell r="D29" t="str">
            <v>ТИМОШЕНКО Александра Михайловна</v>
          </cell>
          <cell r="E29">
            <v>40422</v>
          </cell>
          <cell r="F29" t="str">
            <v>2 СР</v>
          </cell>
          <cell r="G29" t="str">
            <v>Новосибирская область</v>
          </cell>
        </row>
        <row r="30">
          <cell r="A30">
            <v>8</v>
          </cell>
          <cell r="B30">
            <v>34</v>
          </cell>
          <cell r="C30">
            <v>10156861411</v>
          </cell>
          <cell r="D30" t="str">
            <v>АНДРОНОВА Валерия Владимировна</v>
          </cell>
          <cell r="E30">
            <v>40605</v>
          </cell>
          <cell r="F30" t="str">
            <v>2 СР</v>
          </cell>
          <cell r="G30" t="str">
            <v>Новосибирская область</v>
          </cell>
        </row>
        <row r="31">
          <cell r="A31">
            <v>9</v>
          </cell>
          <cell r="B31">
            <v>47</v>
          </cell>
          <cell r="C31">
            <v>10143131665</v>
          </cell>
          <cell r="D31" t="str">
            <v>ЛИПАТНИКОВА Яна Романовна</v>
          </cell>
          <cell r="E31">
            <v>40346</v>
          </cell>
          <cell r="F31" t="str">
            <v>КМС</v>
          </cell>
          <cell r="G31" t="str">
            <v>Новосибирская область</v>
          </cell>
        </row>
        <row r="32">
          <cell r="A32">
            <v>10</v>
          </cell>
          <cell r="B32">
            <v>81</v>
          </cell>
          <cell r="C32">
            <v>10149834163</v>
          </cell>
          <cell r="D32" t="str">
            <v>ЯНУШКЕВИЧ Юлианна Валентиновна</v>
          </cell>
          <cell r="E32">
            <v>40676</v>
          </cell>
          <cell r="F32" t="str">
            <v>2 СР</v>
          </cell>
          <cell r="G32" t="str">
            <v>Омская область</v>
          </cell>
        </row>
        <row r="33">
          <cell r="A33">
            <v>11</v>
          </cell>
          <cell r="B33">
            <v>35</v>
          </cell>
          <cell r="C33">
            <v>10153618678</v>
          </cell>
          <cell r="D33" t="str">
            <v>СТУДЕНКОВА Ярослава Петровна</v>
          </cell>
          <cell r="E33">
            <v>40520</v>
          </cell>
          <cell r="F33" t="str">
            <v>2 СР</v>
          </cell>
          <cell r="G33" t="str">
            <v>Новосибирская область</v>
          </cell>
        </row>
        <row r="34">
          <cell r="A34">
            <v>12</v>
          </cell>
          <cell r="B34">
            <v>60</v>
          </cell>
          <cell r="C34">
            <v>10154047296</v>
          </cell>
          <cell r="D34" t="str">
            <v>ИВАНОВА Полина Андреевна</v>
          </cell>
          <cell r="E34">
            <v>40304</v>
          </cell>
          <cell r="F34" t="str">
            <v>2 СР</v>
          </cell>
          <cell r="G34" t="str">
            <v>Новосибирская область</v>
          </cell>
        </row>
        <row r="35">
          <cell r="A35">
            <v>13</v>
          </cell>
          <cell r="B35">
            <v>48</v>
          </cell>
          <cell r="C35">
            <v>10143130554</v>
          </cell>
          <cell r="D35" t="str">
            <v>РУДЕНКО Маргарита Андреевна</v>
          </cell>
          <cell r="E35">
            <v>40394</v>
          </cell>
          <cell r="F35" t="str">
            <v>КМС</v>
          </cell>
          <cell r="G35" t="str">
            <v>Новосибирская область</v>
          </cell>
        </row>
        <row r="36">
          <cell r="A36">
            <v>14</v>
          </cell>
          <cell r="B36">
            <v>26</v>
          </cell>
          <cell r="C36">
            <v>10164839457</v>
          </cell>
          <cell r="D36" t="str">
            <v>КИШЛАРЬ Ева Станиславовна</v>
          </cell>
          <cell r="E36">
            <v>40456</v>
          </cell>
          <cell r="F36" t="str">
            <v>2 СР</v>
          </cell>
          <cell r="G36" t="str">
            <v>Новосибирская область</v>
          </cell>
        </row>
        <row r="38">
          <cell r="A38" t="str">
            <v>ПОГОДНЫЕ УСЛОВИЯ</v>
          </cell>
          <cell r="G38" t="str">
            <v>СТАТИСТИКА ГОНКИ</v>
          </cell>
        </row>
        <row r="39">
          <cell r="A39" t="str">
            <v>Температура: +22</v>
          </cell>
          <cell r="G39" t="str">
            <v>Субъектов РФ:</v>
          </cell>
        </row>
        <row r="40">
          <cell r="A40" t="str">
            <v>Влажность: 84%</v>
          </cell>
          <cell r="G40" t="str">
            <v>Заявлено:</v>
          </cell>
        </row>
        <row r="41">
          <cell r="A41" t="str">
            <v>Осадки: ясно</v>
          </cell>
          <cell r="G41" t="str">
            <v>Стартовало:</v>
          </cell>
        </row>
        <row r="42">
          <cell r="A42" t="str">
            <v>Ветер: 2 м/с (ю/з)</v>
          </cell>
          <cell r="G42" t="str">
            <v>Финишировало:</v>
          </cell>
        </row>
        <row r="43">
          <cell r="G43" t="str">
            <v>Лимит времени:</v>
          </cell>
        </row>
        <row r="44">
          <cell r="G44" t="str">
            <v>Н. финишировало:</v>
          </cell>
        </row>
        <row r="45">
          <cell r="G45" t="str">
            <v>Дисквалифицировано:</v>
          </cell>
        </row>
        <row r="46">
          <cell r="G46" t="str">
            <v>Н. стартовало:</v>
          </cell>
        </row>
        <row r="48">
          <cell r="A48" t="str">
            <v>ТЕХНИЧЕСКИЙ ДЕЛЕГАТ</v>
          </cell>
          <cell r="D48" t="str">
            <v>ГЛАВНЫЙ СУДЬЯ</v>
          </cell>
        </row>
        <row r="55">
          <cell r="D55" t="str">
            <v xml:space="preserve">ДОЦЕНКО С.А. (ВК, г. ОМСК) </v>
          </cell>
        </row>
      </sheetData>
      <sheetData sheetId="11">
        <row r="1">
          <cell r="A1" t="str">
            <v>Министерство спорта Российской Федерации</v>
          </cell>
        </row>
        <row r="2">
          <cell r="A2" t="str">
            <v>Министерство физической культуры и спорта Новосибирской области</v>
          </cell>
        </row>
        <row r="3">
          <cell r="A3" t="str">
            <v>Управление Государственной инспекции безопасности дорожного движения</v>
          </cell>
        </row>
        <row r="4">
          <cell r="A4" t="str">
            <v>ГУ МВД России по Новосибирской области</v>
          </cell>
        </row>
        <row r="5">
          <cell r="A5" t="str">
            <v>Федерация велосипедного спорта Новосибирской области</v>
          </cell>
        </row>
        <row r="6">
          <cell r="A6" t="str">
            <v>XXXIX Мемориал памяти сотрудников ГАИ Д.Байдуги и А.Шабалдина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9">
          <cell r="A9" t="str">
            <v xml:space="preserve">ИТОГОВЫЙ ПРОТОКОЛ </v>
          </cell>
        </row>
        <row r="10">
          <cell r="A10" t="str">
            <v>шоссе - групповая гонка</v>
          </cell>
        </row>
        <row r="11">
          <cell r="A11" t="str">
            <v>ЮНОШИ 15-16 ЛЕТ</v>
          </cell>
        </row>
        <row r="13">
          <cell r="A13" t="str">
            <v>МЕСТО ПРОВЕДЕНИЯ: г. Новосибирск, р.п. Маслянино</v>
          </cell>
          <cell r="F13" t="str">
            <v>НАЧАЛО ГОНКИ: 11ч 00м</v>
          </cell>
        </row>
        <row r="14">
          <cell r="A14" t="str">
            <v>ДАТА ПРОВЕДЕНИЯ: 25 ИЮНЯ 2025 ГОДА</v>
          </cell>
          <cell r="F14" t="str">
            <v>ОКОНЧАНИЕ ГОНКИ: 14ч 00м</v>
          </cell>
        </row>
        <row r="15">
          <cell r="A15" t="str">
            <v>ИНФОРМАЦИЯ О ЖЮРИ И ГСК СОРЕВНОВАНИЙ:</v>
          </cell>
          <cell r="G15" t="str">
            <v>ТЕХНИЧЕСКИЕ ДАННЫЕ ТРАССЫ:</v>
          </cell>
        </row>
        <row r="16">
          <cell r="A16" t="str">
            <v>ТЕХНИЧЕСКИЙ ДЕЛЕГАТ ФВСР:</v>
          </cell>
          <cell r="G16" t="str">
            <v xml:space="preserve"> НАЗВАНИЕ ТРАССЫ / РЕГ. НОМЕР:</v>
          </cell>
        </row>
        <row r="17">
          <cell r="A17" t="str">
            <v>ГЛАВНЫЙ СУДЬЯ:</v>
          </cell>
          <cell r="F17" t="str">
            <v xml:space="preserve">ДОЦЕНКО С.А. (ВК, г. ОМСК) </v>
          </cell>
          <cell r="G17" t="str">
            <v xml:space="preserve"> МАКСИМАЛЬНЫЙ ПЕРЕПАД (HD):</v>
          </cell>
        </row>
        <row r="18">
          <cell r="A18" t="str">
            <v>ГЛАВНЫЙ СЕКРЕТАРЬ:</v>
          </cell>
          <cell r="F18" t="str">
            <v>СЛАБКОВСКАЯ В.Н. ( ВК, г. ОМСК)</v>
          </cell>
          <cell r="G18" t="str">
            <v xml:space="preserve"> СУММА ПЕРЕПАДОВ (ТС):</v>
          </cell>
        </row>
        <row r="19">
          <cell r="A19" t="str">
            <v>СУДЬЯ НА ФИНИШЕ:</v>
          </cell>
          <cell r="F19" t="str">
            <v xml:space="preserve">САВИЦКИЙ К.Н. (ВК, г. НОВОСИБИРСК) </v>
          </cell>
          <cell r="G19" t="str">
            <v xml:space="preserve"> ДЛИНА КРУГА/КРУГОВ:</v>
          </cell>
        </row>
        <row r="21">
          <cell r="A21" t="str">
            <v>МЕСТО</v>
          </cell>
          <cell r="B21" t="str">
            <v>НОМЕР</v>
          </cell>
          <cell r="C21" t="str">
            <v>КОД UCI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3</v>
          </cell>
          <cell r="C23">
            <v>10137061485</v>
          </cell>
          <cell r="D23" t="str">
            <v>ЛЕОНОВ Степан Антонович</v>
          </cell>
          <cell r="E23">
            <v>40480</v>
          </cell>
          <cell r="F23" t="str">
            <v>КМС</v>
          </cell>
          <cell r="G23" t="str">
            <v>Кемеровская область</v>
          </cell>
        </row>
        <row r="24">
          <cell r="A24">
            <v>2</v>
          </cell>
          <cell r="B24">
            <v>75</v>
          </cell>
          <cell r="C24">
            <v>10142530265</v>
          </cell>
          <cell r="D24" t="str">
            <v>ФУКС Даниил Александрович</v>
          </cell>
          <cell r="E24">
            <v>40015</v>
          </cell>
          <cell r="F24" t="str">
            <v>1 СР</v>
          </cell>
          <cell r="G24" t="str">
            <v>Омская область</v>
          </cell>
        </row>
        <row r="25">
          <cell r="A25">
            <v>3</v>
          </cell>
          <cell r="B25">
            <v>80</v>
          </cell>
          <cell r="C25">
            <v>10133949708</v>
          </cell>
          <cell r="D25" t="str">
            <v>ВОЛИК Даниил Евгеньевич</v>
          </cell>
          <cell r="E25">
            <v>40360</v>
          </cell>
          <cell r="F25" t="str">
            <v>1 СР</v>
          </cell>
          <cell r="G25" t="str">
            <v>Омская область</v>
          </cell>
        </row>
        <row r="26">
          <cell r="A26">
            <v>4</v>
          </cell>
          <cell r="B26">
            <v>74</v>
          </cell>
          <cell r="C26">
            <v>10115821620</v>
          </cell>
          <cell r="D26" t="str">
            <v>ТЮСЕНКОВ Артем Александрович</v>
          </cell>
          <cell r="E26">
            <v>39890</v>
          </cell>
          <cell r="F26" t="str">
            <v>1 СР</v>
          </cell>
          <cell r="G26" t="str">
            <v>Омская область</v>
          </cell>
        </row>
        <row r="27">
          <cell r="A27">
            <v>5</v>
          </cell>
          <cell r="B27">
            <v>2</v>
          </cell>
          <cell r="C27">
            <v>10149837294</v>
          </cell>
          <cell r="D27" t="str">
            <v>ПЕЧЕРИН Дмитрий Владиславович</v>
          </cell>
          <cell r="E27">
            <v>39867</v>
          </cell>
          <cell r="F27" t="str">
            <v>КМС</v>
          </cell>
          <cell r="G27" t="str">
            <v>Кемеровская область</v>
          </cell>
        </row>
        <row r="28">
          <cell r="A28">
            <v>6</v>
          </cell>
          <cell r="B28">
            <v>79</v>
          </cell>
          <cell r="C28">
            <v>10133971532</v>
          </cell>
          <cell r="D28" t="str">
            <v>БРУЕВ Матвей Алексеевич</v>
          </cell>
          <cell r="E28">
            <v>40395</v>
          </cell>
          <cell r="F28" t="str">
            <v>1 СР</v>
          </cell>
          <cell r="G28" t="str">
            <v>Омская область</v>
          </cell>
        </row>
        <row r="29">
          <cell r="A29">
            <v>7</v>
          </cell>
          <cell r="B29">
            <v>77</v>
          </cell>
          <cell r="C29">
            <v>10150169522</v>
          </cell>
          <cell r="D29" t="str">
            <v>КОЛОВОРОТНЫЙ Степан Антонович</v>
          </cell>
          <cell r="E29">
            <v>40354</v>
          </cell>
          <cell r="F29" t="str">
            <v>1 СР</v>
          </cell>
          <cell r="G29" t="str">
            <v>Омская область</v>
          </cell>
        </row>
        <row r="30">
          <cell r="A30">
            <v>8</v>
          </cell>
          <cell r="B30">
            <v>65</v>
          </cell>
          <cell r="C30">
            <v>10131541781</v>
          </cell>
          <cell r="D30" t="str">
            <v>ПАРГАЧЕВСКИЙ Андрей Николаевич</v>
          </cell>
          <cell r="E30">
            <v>40422</v>
          </cell>
          <cell r="F30" t="str">
            <v>2 СР</v>
          </cell>
          <cell r="G30" t="str">
            <v>Новосибирская область</v>
          </cell>
        </row>
        <row r="31">
          <cell r="A31">
            <v>9</v>
          </cell>
          <cell r="B31">
            <v>23</v>
          </cell>
          <cell r="C31">
            <v>10141013934</v>
          </cell>
          <cell r="D31" t="str">
            <v>БЕЛОБОРОДОВ Вячеслав Ильич</v>
          </cell>
          <cell r="E31">
            <v>40016</v>
          </cell>
          <cell r="F31" t="str">
            <v>КМС</v>
          </cell>
          <cell r="G31" t="str">
            <v>Новосибирская область</v>
          </cell>
        </row>
        <row r="32">
          <cell r="A32">
            <v>10</v>
          </cell>
          <cell r="B32">
            <v>5</v>
          </cell>
          <cell r="C32">
            <v>10165112673</v>
          </cell>
          <cell r="D32" t="str">
            <v>ГРУДИНИН Егор Артемович</v>
          </cell>
          <cell r="E32">
            <v>40111</v>
          </cell>
          <cell r="F32" t="str">
            <v>2 СР</v>
          </cell>
          <cell r="G32" t="str">
            <v>Кемеровская область</v>
          </cell>
        </row>
        <row r="33">
          <cell r="A33">
            <v>11</v>
          </cell>
          <cell r="B33">
            <v>63</v>
          </cell>
          <cell r="C33">
            <v>10131029095</v>
          </cell>
          <cell r="D33" t="str">
            <v>ПРОТАСОВ Никита Евгеньевич</v>
          </cell>
          <cell r="E33">
            <v>40052</v>
          </cell>
          <cell r="F33" t="str">
            <v>2 СР</v>
          </cell>
          <cell r="G33" t="str">
            <v>Новосибирская область</v>
          </cell>
        </row>
        <row r="34">
          <cell r="A34">
            <v>12</v>
          </cell>
          <cell r="B34">
            <v>51</v>
          </cell>
          <cell r="C34">
            <v>10140354435</v>
          </cell>
          <cell r="D34" t="str">
            <v>ТЕТЕНКОВ Трофим Евгеньевич</v>
          </cell>
          <cell r="E34">
            <v>39903</v>
          </cell>
          <cell r="F34" t="str">
            <v>1 СР</v>
          </cell>
          <cell r="G34" t="str">
            <v>Новосибирская область</v>
          </cell>
        </row>
        <row r="35">
          <cell r="A35">
            <v>13</v>
          </cell>
          <cell r="B35">
            <v>76</v>
          </cell>
          <cell r="C35">
            <v>10133681744</v>
          </cell>
          <cell r="D35" t="str">
            <v>ГОРОХ Кирилл Денисович</v>
          </cell>
          <cell r="E35">
            <v>40213</v>
          </cell>
          <cell r="F35" t="str">
            <v>1 СР</v>
          </cell>
          <cell r="G35" t="str">
            <v>Омская область</v>
          </cell>
        </row>
        <row r="36">
          <cell r="A36">
            <v>14</v>
          </cell>
          <cell r="B36">
            <v>78</v>
          </cell>
          <cell r="C36">
            <v>10133791878</v>
          </cell>
          <cell r="D36" t="str">
            <v>ГЛЕБОВ Денис Сергеевич</v>
          </cell>
          <cell r="E36">
            <v>40485</v>
          </cell>
          <cell r="F36" t="str">
            <v>1 СР</v>
          </cell>
          <cell r="G36" t="str">
            <v>Омская область</v>
          </cell>
        </row>
        <row r="37">
          <cell r="A37">
            <v>15</v>
          </cell>
          <cell r="B37">
            <v>24</v>
          </cell>
          <cell r="C37">
            <v>10153688501</v>
          </cell>
          <cell r="D37" t="str">
            <v>АНОХИН Илья Сергеевич</v>
          </cell>
          <cell r="E37">
            <v>40444</v>
          </cell>
          <cell r="F37" t="str">
            <v>1 СР</v>
          </cell>
          <cell r="G37" t="str">
            <v>Новосибирская область</v>
          </cell>
        </row>
        <row r="38">
          <cell r="A38">
            <v>16</v>
          </cell>
          <cell r="B38">
            <v>36</v>
          </cell>
          <cell r="C38">
            <v>10129901875</v>
          </cell>
          <cell r="D38" t="str">
            <v>НЕМЧАНИНОВ Алексей Александрович</v>
          </cell>
          <cell r="E38">
            <v>40068</v>
          </cell>
          <cell r="F38" t="str">
            <v>1 СР</v>
          </cell>
          <cell r="G38" t="str">
            <v>Новосибирская область</v>
          </cell>
        </row>
        <row r="39">
          <cell r="A39">
            <v>17</v>
          </cell>
          <cell r="B39">
            <v>37</v>
          </cell>
          <cell r="C39">
            <v>10146252641</v>
          </cell>
          <cell r="D39" t="str">
            <v>ПОНАМАРЕВ Кирилл Николаевич</v>
          </cell>
          <cell r="E39">
            <v>40643</v>
          </cell>
          <cell r="F39" t="str">
            <v>1 СР</v>
          </cell>
          <cell r="G39" t="str">
            <v>Новосибирская область</v>
          </cell>
        </row>
        <row r="40">
          <cell r="A40">
            <v>18</v>
          </cell>
          <cell r="B40">
            <v>31</v>
          </cell>
          <cell r="C40">
            <v>10146253348</v>
          </cell>
          <cell r="D40" t="str">
            <v>СИНИЦЫН Игорь Дмитриевич</v>
          </cell>
          <cell r="E40">
            <v>40406</v>
          </cell>
          <cell r="F40" t="str">
            <v>2 СР</v>
          </cell>
          <cell r="G40" t="str">
            <v>Новосибирская область</v>
          </cell>
        </row>
        <row r="41">
          <cell r="A41">
            <v>19</v>
          </cell>
          <cell r="B41">
            <v>32</v>
          </cell>
          <cell r="C41">
            <v>10143134695</v>
          </cell>
          <cell r="D41" t="str">
            <v>СЕРЕДА Матвей Станиславович</v>
          </cell>
          <cell r="E41">
            <v>40351</v>
          </cell>
          <cell r="F41" t="str">
            <v>2 СР</v>
          </cell>
          <cell r="G41" t="str">
            <v>Новосибирская область</v>
          </cell>
        </row>
        <row r="42">
          <cell r="A42">
            <v>20</v>
          </cell>
          <cell r="B42">
            <v>25</v>
          </cell>
          <cell r="C42">
            <v>10164644245</v>
          </cell>
          <cell r="D42" t="str">
            <v>БУРТАСОВ Ростислав Александрович</v>
          </cell>
          <cell r="E42">
            <v>40365</v>
          </cell>
          <cell r="F42" t="str">
            <v>2 СР</v>
          </cell>
          <cell r="G42" t="str">
            <v>Новосибирская область</v>
          </cell>
        </row>
        <row r="43">
          <cell r="A43">
            <v>21</v>
          </cell>
          <cell r="B43">
            <v>27</v>
          </cell>
          <cell r="C43">
            <v>10164812074</v>
          </cell>
          <cell r="D43" t="str">
            <v>ТЮПАНОВ Семен Николаевич</v>
          </cell>
          <cell r="E43">
            <v>40707</v>
          </cell>
          <cell r="F43" t="str">
            <v>2 СР</v>
          </cell>
          <cell r="G43" t="str">
            <v>Новосибирская область</v>
          </cell>
        </row>
        <row r="44">
          <cell r="A44">
            <v>22</v>
          </cell>
          <cell r="B44">
            <v>73</v>
          </cell>
          <cell r="C44">
            <v>10130778111</v>
          </cell>
          <cell r="D44" t="str">
            <v>КЕТЛЕР Лев Александрович</v>
          </cell>
          <cell r="E44">
            <v>39833</v>
          </cell>
          <cell r="F44" t="str">
            <v>1 СР</v>
          </cell>
          <cell r="G44" t="str">
            <v>Омская область</v>
          </cell>
        </row>
        <row r="46">
          <cell r="A46" t="str">
            <v>ПОГОДНЫЕ УСЛОВИЯ</v>
          </cell>
          <cell r="G46" t="str">
            <v>СТАТИСТИКА ГОНКИ</v>
          </cell>
        </row>
        <row r="47">
          <cell r="A47" t="str">
            <v>Температура: +22</v>
          </cell>
          <cell r="G47" t="str">
            <v>Субъектов РФ:</v>
          </cell>
        </row>
        <row r="48">
          <cell r="A48" t="str">
            <v>Влажность: 84%</v>
          </cell>
          <cell r="G48" t="str">
            <v>Заявлено:</v>
          </cell>
        </row>
        <row r="49">
          <cell r="A49" t="str">
            <v>Осадки: ясно</v>
          </cell>
          <cell r="G49" t="str">
            <v>Стартовало:</v>
          </cell>
        </row>
        <row r="50">
          <cell r="A50" t="str">
            <v>Ветер: 2 м/с (ю/з)</v>
          </cell>
          <cell r="G50" t="str">
            <v>Финишировало:</v>
          </cell>
        </row>
        <row r="51">
          <cell r="G51" t="str">
            <v>Лимит времени:</v>
          </cell>
        </row>
        <row r="52">
          <cell r="G52" t="str">
            <v>Н. финишировало:</v>
          </cell>
        </row>
        <row r="53">
          <cell r="G53" t="str">
            <v>Дисквалифицировано:</v>
          </cell>
        </row>
        <row r="54">
          <cell r="G54" t="str">
            <v>Н. стартовало:</v>
          </cell>
        </row>
        <row r="56">
          <cell r="A56" t="str">
            <v>ТЕХНИЧЕСКИЙ ДЕЛЕГАТ</v>
          </cell>
          <cell r="D56" t="str">
            <v>ГЛАВНЫЙ СУДЬЯ</v>
          </cell>
        </row>
        <row r="63">
          <cell r="D63" t="str">
            <v xml:space="preserve">ДОЦЕНКО С.А. (ВК, г. ОМСК) </v>
          </cell>
        </row>
      </sheetData>
      <sheetData sheetId="12">
        <row r="1">
          <cell r="A1" t="str">
            <v>Министерство спорта Российской Федерации</v>
          </cell>
        </row>
        <row r="2">
          <cell r="A2" t="str">
            <v>Министерство физической культуры и спорта Новосибирской области</v>
          </cell>
        </row>
        <row r="3">
          <cell r="A3" t="str">
            <v>Управление Государственной инспекции безопасности дорожного движения</v>
          </cell>
        </row>
        <row r="4">
          <cell r="A4" t="str">
            <v>ГУ МВД России по Новосибирской области</v>
          </cell>
        </row>
        <row r="5">
          <cell r="A5" t="str">
            <v>Федерация велосипедного спорта Новосибирской области</v>
          </cell>
        </row>
        <row r="6">
          <cell r="A6" t="str">
            <v>XXXIX Мемориал памяти сотрудников ГАИ Д.Байдуги и А.Шабалдина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9">
          <cell r="A9" t="str">
            <v xml:space="preserve">ИТОГОВЫЙ ПРОТОКОЛ </v>
          </cell>
        </row>
        <row r="10">
          <cell r="A10" t="str">
            <v>шоссе - групповая гонка</v>
          </cell>
        </row>
        <row r="11">
          <cell r="A11" t="str">
            <v>ЮНИОРКИ 17-18 ЛЕТ</v>
          </cell>
        </row>
        <row r="13">
          <cell r="A13" t="str">
            <v>МЕСТО ПРОВЕДЕНИЯ: г. Новосибирск, р.п. Маслянино</v>
          </cell>
          <cell r="F13" t="str">
            <v>НАЧАЛО ГОНКИ: 11ч 00м</v>
          </cell>
        </row>
        <row r="14">
          <cell r="A14" t="str">
            <v>ДАТА ПРОВЕДЕНИЯ: 25 ИЮНЯ 2025 ГОДА</v>
          </cell>
          <cell r="F14" t="str">
            <v>ОКОНЧАНИЕ ГОНКИ: 14ч 00м</v>
          </cell>
        </row>
        <row r="15">
          <cell r="A15" t="str">
            <v>ИНФОРМАЦИЯ О ЖЮРИ И ГСК СОРЕВНОВАНИЙ:</v>
          </cell>
          <cell r="G15" t="str">
            <v>ТЕХНИЧЕСКИЕ ДАННЫЕ ТРАССЫ:</v>
          </cell>
        </row>
        <row r="16">
          <cell r="A16" t="str">
            <v>ТЕХНИЧЕСКИЙ ДЕЛЕГАТ ФВСР:</v>
          </cell>
          <cell r="G16" t="str">
            <v xml:space="preserve"> НАЗВАНИЕ ТРАССЫ / РЕГ. НОМЕР:</v>
          </cell>
        </row>
        <row r="17">
          <cell r="A17" t="str">
            <v>ГЛАВНЫЙ СУДЬЯ:</v>
          </cell>
          <cell r="F17" t="str">
            <v xml:space="preserve">ДОЦЕНКО С.А. (ВК, г. ОМСК) </v>
          </cell>
          <cell r="G17" t="str">
            <v xml:space="preserve"> МАКСИМАЛЬНЫЙ ПЕРЕПАД (HD):</v>
          </cell>
        </row>
        <row r="18">
          <cell r="A18" t="str">
            <v>ГЛАВНЫЙ СЕКРЕТАРЬ:</v>
          </cell>
          <cell r="F18" t="str">
            <v>СЛАБКОВСКАЯ В.Н. ( ВК, г. ОМСК)</v>
          </cell>
          <cell r="G18" t="str">
            <v xml:space="preserve"> СУММА ПЕРЕПАДОВ (ТС):</v>
          </cell>
        </row>
        <row r="19">
          <cell r="A19" t="str">
            <v>СУДЬЯ НА ФИНИШЕ:</v>
          </cell>
          <cell r="F19" t="str">
            <v xml:space="preserve">САВИЦКИЙ К.Н. (ВК, г. НОВОСИБИРСК) </v>
          </cell>
          <cell r="G19" t="str">
            <v xml:space="preserve"> ДЛИНА КРУГА/КРУГОВ:</v>
          </cell>
        </row>
        <row r="21">
          <cell r="A21" t="str">
            <v>МЕСТО</v>
          </cell>
          <cell r="B21" t="str">
            <v>НОМЕР</v>
          </cell>
          <cell r="C21" t="str">
            <v>КОД UCI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12</v>
          </cell>
          <cell r="C23">
            <v>10114286996</v>
          </cell>
          <cell r="D23" t="str">
            <v>КРАСЮК Варвара Владимировна</v>
          </cell>
          <cell r="E23">
            <v>39383</v>
          </cell>
          <cell r="F23" t="str">
            <v>КМС</v>
          </cell>
          <cell r="G23" t="str">
            <v>Кемеровская область</v>
          </cell>
        </row>
        <row r="24">
          <cell r="A24">
            <v>2</v>
          </cell>
          <cell r="B24">
            <v>67</v>
          </cell>
          <cell r="C24">
            <v>10128500934</v>
          </cell>
          <cell r="D24" t="str">
            <v>ГЕРАСИМОВА Александра Павловна</v>
          </cell>
          <cell r="E24">
            <v>39652</v>
          </cell>
          <cell r="F24" t="str">
            <v>КМС</v>
          </cell>
          <cell r="G24" t="str">
            <v>Новосибирская область</v>
          </cell>
        </row>
        <row r="26">
          <cell r="A26" t="str">
            <v>ПОГОДНЫЕ УСЛОВИЯ</v>
          </cell>
          <cell r="G26" t="str">
            <v>СТАТИСТИКА ГОНКИ</v>
          </cell>
        </row>
        <row r="27">
          <cell r="A27" t="str">
            <v>Температура: +22</v>
          </cell>
          <cell r="G27" t="str">
            <v>Субъектов РФ:</v>
          </cell>
        </row>
        <row r="28">
          <cell r="A28" t="str">
            <v>Влажность: 84%</v>
          </cell>
          <cell r="G28" t="str">
            <v>Заявлено:</v>
          </cell>
        </row>
        <row r="29">
          <cell r="A29" t="str">
            <v>Осадки: ясно</v>
          </cell>
          <cell r="G29" t="str">
            <v>Стартовало:</v>
          </cell>
        </row>
        <row r="30">
          <cell r="A30" t="str">
            <v>Ветер: 2 м/с (ю/з)</v>
          </cell>
          <cell r="G30" t="str">
            <v>Финишировало:</v>
          </cell>
        </row>
        <row r="31">
          <cell r="G31" t="str">
            <v>Лимит времени:</v>
          </cell>
        </row>
        <row r="32">
          <cell r="G32" t="str">
            <v>Н. финишировало:</v>
          </cell>
        </row>
        <row r="33">
          <cell r="G33" t="str">
            <v>Дисквалифицировано:</v>
          </cell>
        </row>
        <row r="34">
          <cell r="G34" t="str">
            <v>Н. стартовало:</v>
          </cell>
        </row>
        <row r="36">
          <cell r="A36" t="str">
            <v>ТЕХНИЧЕСКИЙ ДЕЛЕГАТ</v>
          </cell>
          <cell r="D36" t="str">
            <v>ГЛАВНЫЙ СУДЬЯ</v>
          </cell>
        </row>
        <row r="44">
          <cell r="D44" t="str">
            <v xml:space="preserve">ДОЦЕНКО С.А. (ВК, г. ОМСК) </v>
          </cell>
        </row>
      </sheetData>
      <sheetData sheetId="13">
        <row r="1">
          <cell r="A1" t="str">
            <v>Министерство спорта Российской Федерации</v>
          </cell>
        </row>
        <row r="2">
          <cell r="A2" t="str">
            <v>Министерство физической культуры и спорта Новосибирской области</v>
          </cell>
        </row>
        <row r="3">
          <cell r="A3" t="str">
            <v>Управление Государственной инспекции безопасности дорожного движения</v>
          </cell>
        </row>
        <row r="4">
          <cell r="A4" t="str">
            <v>ГУ МВД России по Новосибирской области</v>
          </cell>
        </row>
        <row r="5">
          <cell r="A5" t="str">
            <v>Федерация велосипедного спорта Новосибирской области</v>
          </cell>
        </row>
        <row r="6">
          <cell r="A6" t="str">
            <v>XXXIX Мемориал памяти сотрудников ГАИ Д.Байдуги и А.Шабалдина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9">
          <cell r="A9" t="str">
            <v xml:space="preserve">ИТОГОВЫЙ ПРОТОКОЛ </v>
          </cell>
        </row>
        <row r="10">
          <cell r="A10" t="str">
            <v>шоссе - групповая гонка</v>
          </cell>
        </row>
        <row r="11">
          <cell r="A11" t="str">
            <v>ЮНИОРЫ 17-18 ЛЕТ</v>
          </cell>
        </row>
        <row r="13">
          <cell r="A13" t="str">
            <v>МЕСТО ПРОВЕДЕНИЯ: г. Новосибирск, р.п. Маслянино</v>
          </cell>
          <cell r="F13" t="str">
            <v>НАЧАЛО ГОНКИ: 11ч 00м</v>
          </cell>
        </row>
        <row r="14">
          <cell r="A14" t="str">
            <v>ДАТА ПРОВЕДЕНИЯ: 25 ИЮНЯ 2025 ГОДА</v>
          </cell>
          <cell r="F14" t="str">
            <v>ОКОНЧАНИЕ ГОНКИ: 14ч 00м</v>
          </cell>
        </row>
        <row r="15">
          <cell r="A15" t="str">
            <v>ИНФОРМАЦИЯ О ЖЮРИ И ГСК СОРЕВНОВАНИЙ:</v>
          </cell>
          <cell r="G15" t="str">
            <v>ТЕХНИЧЕСКИЕ ДАННЫЕ ТРАССЫ:</v>
          </cell>
        </row>
        <row r="16">
          <cell r="A16" t="str">
            <v>ТЕХНИЧЕСКИЙ ДЕЛЕГАТ ФВСР:</v>
          </cell>
          <cell r="G16" t="str">
            <v xml:space="preserve"> НАЗВАНИЕ ТРАССЫ / РЕГ. НОМЕР:</v>
          </cell>
        </row>
        <row r="17">
          <cell r="A17" t="str">
            <v>ГЛАВНЫЙ СУДЬЯ:</v>
          </cell>
          <cell r="F17" t="str">
            <v xml:space="preserve">ДОЦЕНКО С.А. (ВК, г. ОМСК) </v>
          </cell>
          <cell r="G17" t="str">
            <v xml:space="preserve"> МАКСИМАЛЬНЫЙ ПЕРЕПАД (HD):</v>
          </cell>
        </row>
        <row r="18">
          <cell r="A18" t="str">
            <v>ГЛАВНЫЙ СЕКРЕТАРЬ:</v>
          </cell>
          <cell r="F18" t="str">
            <v>СЛАБКОВСКАЯ В.Н. ( ВК, г. ОМСК)</v>
          </cell>
          <cell r="G18" t="str">
            <v xml:space="preserve"> СУММА ПЕРЕПАДОВ (ТС):</v>
          </cell>
        </row>
        <row r="19">
          <cell r="A19" t="str">
            <v>СУДЬЯ НА ФИНИШЕ:</v>
          </cell>
          <cell r="F19" t="str">
            <v xml:space="preserve">САВИЦКИЙ К.Н. (ВК, г. НОВОСИБИРСК) </v>
          </cell>
          <cell r="G19" t="str">
            <v xml:space="preserve"> ДЛИНА КРУГА/КРУГОВ:</v>
          </cell>
        </row>
        <row r="21">
          <cell r="A21" t="str">
            <v>МЕСТО</v>
          </cell>
          <cell r="B21" t="str">
            <v>НОМЕР</v>
          </cell>
          <cell r="C21" t="str">
            <v>КОД UCI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62</v>
          </cell>
          <cell r="C23">
            <v>10127677242</v>
          </cell>
          <cell r="D23" t="str">
            <v>ПОКРОВСКИЙ Владислав Михайлович</v>
          </cell>
          <cell r="E23">
            <v>39474</v>
          </cell>
          <cell r="F23" t="str">
            <v>1 СР</v>
          </cell>
          <cell r="G23" t="str">
            <v>Новосибирская область</v>
          </cell>
        </row>
        <row r="24">
          <cell r="A24">
            <v>2</v>
          </cell>
          <cell r="B24">
            <v>20</v>
          </cell>
          <cell r="C24">
            <v>10113103091</v>
          </cell>
          <cell r="D24" t="str">
            <v>КОНОНЕНКО Максим Алексеевич</v>
          </cell>
          <cell r="E24">
            <v>39096</v>
          </cell>
          <cell r="F24" t="str">
            <v>КМС</v>
          </cell>
          <cell r="G24" t="str">
            <v>Самарская область</v>
          </cell>
        </row>
        <row r="25">
          <cell r="A25">
            <v>3</v>
          </cell>
          <cell r="B25">
            <v>64</v>
          </cell>
          <cell r="C25">
            <v>10127677141</v>
          </cell>
          <cell r="D25" t="str">
            <v>СЕМЬЯНОВ Александр Андреевич</v>
          </cell>
          <cell r="E25">
            <v>39344</v>
          </cell>
          <cell r="F25" t="str">
            <v>КМС</v>
          </cell>
          <cell r="G25" t="str">
            <v>Новосибирская область</v>
          </cell>
        </row>
        <row r="26">
          <cell r="A26">
            <v>4</v>
          </cell>
          <cell r="B26">
            <v>61</v>
          </cell>
          <cell r="C26">
            <v>10141439926</v>
          </cell>
          <cell r="D26" t="str">
            <v>ГРЕЧКИН Максим Евгеньевич</v>
          </cell>
          <cell r="E26">
            <v>39795</v>
          </cell>
          <cell r="F26" t="str">
            <v>1 СР</v>
          </cell>
          <cell r="G26" t="str">
            <v>Новосибирская область</v>
          </cell>
        </row>
        <row r="27">
          <cell r="A27">
            <v>5</v>
          </cell>
          <cell r="B27">
            <v>49</v>
          </cell>
          <cell r="C27">
            <v>10117596114</v>
          </cell>
          <cell r="D27" t="str">
            <v>ЗЫКОВ Николай Андреевич</v>
          </cell>
          <cell r="E27">
            <v>39367</v>
          </cell>
          <cell r="F27" t="str">
            <v>КМС</v>
          </cell>
          <cell r="G27" t="str">
            <v>Новосибирская область</v>
          </cell>
        </row>
        <row r="28">
          <cell r="A28">
            <v>6</v>
          </cell>
          <cell r="B28">
            <v>30</v>
          </cell>
          <cell r="C28">
            <v>10130118511</v>
          </cell>
          <cell r="D28" t="str">
            <v>ШАПКИН Егор Иванович</v>
          </cell>
          <cell r="E28">
            <v>39785</v>
          </cell>
          <cell r="F28" t="str">
            <v>1 СР</v>
          </cell>
          <cell r="G28" t="str">
            <v>Новосибирская область</v>
          </cell>
        </row>
        <row r="29">
          <cell r="A29">
            <v>7</v>
          </cell>
          <cell r="B29">
            <v>50</v>
          </cell>
          <cell r="C29">
            <v>10128428283</v>
          </cell>
          <cell r="D29" t="str">
            <v>ЛУЦЮК Владислав Юрьевич</v>
          </cell>
          <cell r="E29">
            <v>39257</v>
          </cell>
          <cell r="F29" t="str">
            <v>КМС</v>
          </cell>
          <cell r="G29" t="str">
            <v>Новосибирская область</v>
          </cell>
        </row>
        <row r="30">
          <cell r="A30">
            <v>8</v>
          </cell>
          <cell r="B30">
            <v>1</v>
          </cell>
          <cell r="C30">
            <v>10133001633</v>
          </cell>
          <cell r="D30" t="str">
            <v>СПЕСИВЦЕВ Михаил Алексеевич</v>
          </cell>
          <cell r="E30">
            <v>39649</v>
          </cell>
          <cell r="F30" t="str">
            <v>КМС</v>
          </cell>
          <cell r="G30" t="str">
            <v>Кемеровская область</v>
          </cell>
        </row>
        <row r="32">
          <cell r="A32" t="str">
            <v>ПОГОДНЫЕ УСЛОВИЯ</v>
          </cell>
          <cell r="G32" t="str">
            <v>СТАТИСТИКА ГОНКИ</v>
          </cell>
        </row>
        <row r="33">
          <cell r="A33" t="str">
            <v>Температура: +22</v>
          </cell>
          <cell r="G33" t="str">
            <v>Субъектов РФ:</v>
          </cell>
        </row>
        <row r="34">
          <cell r="A34" t="str">
            <v>Влажность: 84%</v>
          </cell>
          <cell r="G34" t="str">
            <v>Заявлено:</v>
          </cell>
        </row>
        <row r="35">
          <cell r="A35" t="str">
            <v>Осадки: ясно</v>
          </cell>
          <cell r="G35" t="str">
            <v>Стартовало:</v>
          </cell>
        </row>
        <row r="36">
          <cell r="A36" t="str">
            <v>Ветер: 2 м/с (ю/з)</v>
          </cell>
          <cell r="G36" t="str">
            <v>Финишировало:</v>
          </cell>
        </row>
        <row r="37">
          <cell r="G37" t="str">
            <v>Лимит времени:</v>
          </cell>
        </row>
        <row r="38">
          <cell r="G38" t="str">
            <v>Н. финишировало:</v>
          </cell>
        </row>
        <row r="39">
          <cell r="G39" t="str">
            <v>Дисквалифицировано:</v>
          </cell>
        </row>
        <row r="40">
          <cell r="G40" t="str">
            <v>Н. стартовало:</v>
          </cell>
        </row>
        <row r="42">
          <cell r="A42" t="str">
            <v>ТЕХНИЧЕСКИЙ ДЕЛЕГАТ</v>
          </cell>
          <cell r="D42" t="str">
            <v>ГЛАВНЫЙ СУДЬЯ</v>
          </cell>
        </row>
        <row r="50">
          <cell r="D50" t="str">
            <v xml:space="preserve">ДОЦЕНКО С.А. (ВК, г. ОМСК) </v>
          </cell>
        </row>
      </sheetData>
      <sheetData sheetId="14">
        <row r="1">
          <cell r="A1" t="str">
            <v>Министерство спорта Российской Федерации</v>
          </cell>
        </row>
        <row r="2">
          <cell r="A2" t="str">
            <v>Министерство физической культуры и спорта Новосибирской области</v>
          </cell>
        </row>
        <row r="3">
          <cell r="A3" t="str">
            <v>Управление Государственной инспекции безопасности дорожного движения</v>
          </cell>
        </row>
        <row r="4">
          <cell r="A4" t="str">
            <v>ГУ МВД России по Новосибирской области</v>
          </cell>
        </row>
        <row r="5">
          <cell r="A5" t="str">
            <v>Федерация велосипедного спорта Новосибирской области</v>
          </cell>
        </row>
        <row r="6">
          <cell r="A6" t="str">
            <v>XXXIX Мемориал памяти сотрудников ГАИ Д.Байдуги и А.Шабалдина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 xml:space="preserve">ИТОГОВЫЙ ПРОТОКОЛ </v>
          </cell>
        </row>
        <row r="11">
          <cell r="A11" t="str">
            <v>шоссе - критериум 20-40 км</v>
          </cell>
        </row>
        <row r="12">
          <cell r="A12" t="str">
            <v>ДЕВУШКИ 15-16 ЛЕТ</v>
          </cell>
        </row>
        <row r="14">
          <cell r="A14" t="str">
            <v>МЕСТО ПРОВЕДЕНИЯ: г. Новосибирск, р.п. Маслянино</v>
          </cell>
          <cell r="G14" t="str">
            <v>НАЧАЛО ГОНКИ: 11ч 00м</v>
          </cell>
        </row>
        <row r="15">
          <cell r="A15" t="str">
            <v>ДАТА ПРОВЕДЕНИЯ: 26 ИЮНЯ 2025 ГОДА</v>
          </cell>
          <cell r="G15" t="str">
            <v>ОКОНЧАНИЕ ГОНКИ: 14ч 00м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ДОЦЕНКО С.А. (ВК, г. ОМСК) 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</row>
        <row r="20">
          <cell r="A20" t="str">
            <v>СУДЬЯ НА ФИНИШЕ:</v>
          </cell>
          <cell r="G20" t="str">
            <v xml:space="preserve">САВИЦКИЙ К.Н. (ВК, г. НОВОСИБИРСК) 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>
            <v>1</v>
          </cell>
          <cell r="B24">
            <v>70</v>
          </cell>
          <cell r="C24">
            <v>10133869175</v>
          </cell>
          <cell r="D24" t="str">
            <v>ПЕРЕПЕЧИНА Евгения Михайловна</v>
          </cell>
          <cell r="E24">
            <v>40396</v>
          </cell>
          <cell r="F24" t="str">
            <v>1 СР</v>
          </cell>
          <cell r="G24" t="str">
            <v>Омская область</v>
          </cell>
        </row>
        <row r="25">
          <cell r="A25">
            <v>2</v>
          </cell>
          <cell r="B25">
            <v>83</v>
          </cell>
          <cell r="C25">
            <v>10133870084</v>
          </cell>
          <cell r="D25" t="str">
            <v>СТЕПАНОВА Злата Сергеевна</v>
          </cell>
          <cell r="E25">
            <v>40430</v>
          </cell>
          <cell r="F25" t="str">
            <v>1 СР</v>
          </cell>
          <cell r="G25" t="str">
            <v>Омская область</v>
          </cell>
        </row>
        <row r="26">
          <cell r="A26">
            <v>3</v>
          </cell>
          <cell r="B26">
            <v>33</v>
          </cell>
          <cell r="C26">
            <v>10146046315</v>
          </cell>
          <cell r="D26" t="str">
            <v>СЕРГЕЕВА София Александровна</v>
          </cell>
          <cell r="E26">
            <v>40493</v>
          </cell>
          <cell r="F26" t="str">
            <v>1 СР</v>
          </cell>
          <cell r="G26" t="str">
            <v>Новосибирская область</v>
          </cell>
        </row>
        <row r="27">
          <cell r="A27">
            <v>4</v>
          </cell>
          <cell r="B27">
            <v>4</v>
          </cell>
          <cell r="C27">
            <v>10149843863</v>
          </cell>
          <cell r="D27" t="str">
            <v>ЕФРЕМОВА Карина Владимировна</v>
          </cell>
          <cell r="E27">
            <v>40297</v>
          </cell>
          <cell r="F27" t="str">
            <v>КМС</v>
          </cell>
          <cell r="G27" t="str">
            <v>Кемеровская область</v>
          </cell>
        </row>
        <row r="28">
          <cell r="A28">
            <v>5</v>
          </cell>
          <cell r="B28">
            <v>84</v>
          </cell>
          <cell r="C28">
            <v>10139109296</v>
          </cell>
          <cell r="D28" t="str">
            <v>КЛОЧКО Алина Валерьевна</v>
          </cell>
          <cell r="E28">
            <v>40765</v>
          </cell>
          <cell r="F28" t="str">
            <v>1 СР</v>
          </cell>
          <cell r="G28" t="str">
            <v>Омская область</v>
          </cell>
        </row>
        <row r="29">
          <cell r="A29">
            <v>6</v>
          </cell>
          <cell r="B29">
            <v>81</v>
          </cell>
          <cell r="C29">
            <v>10149834163</v>
          </cell>
          <cell r="D29" t="str">
            <v>ЯНУШКЕВИЧ Юлианна Валентиновна</v>
          </cell>
          <cell r="E29">
            <v>40676</v>
          </cell>
          <cell r="F29" t="str">
            <v>2 СР</v>
          </cell>
          <cell r="G29" t="str">
            <v>Омская область</v>
          </cell>
        </row>
        <row r="30">
          <cell r="A30">
            <v>7</v>
          </cell>
          <cell r="B30">
            <v>71</v>
          </cell>
          <cell r="C30">
            <v>10142735581</v>
          </cell>
          <cell r="D30" t="str">
            <v>МАТУСЯ Дарья Кирилловна</v>
          </cell>
          <cell r="E30">
            <v>40182</v>
          </cell>
          <cell r="F30" t="str">
            <v>2 СР</v>
          </cell>
          <cell r="G30" t="str">
            <v>Омская область</v>
          </cell>
        </row>
        <row r="31">
          <cell r="A31">
            <v>8</v>
          </cell>
          <cell r="B31">
            <v>48</v>
          </cell>
          <cell r="C31">
            <v>10143130554</v>
          </cell>
          <cell r="D31" t="str">
            <v>РУДЕНКО Маргарита Андреевна</v>
          </cell>
          <cell r="E31">
            <v>40394</v>
          </cell>
          <cell r="F31" t="str">
            <v>КМС</v>
          </cell>
          <cell r="G31" t="str">
            <v>Новосибирская область</v>
          </cell>
        </row>
        <row r="32">
          <cell r="A32">
            <v>9</v>
          </cell>
          <cell r="B32">
            <v>47</v>
          </cell>
          <cell r="C32">
            <v>10143131665</v>
          </cell>
          <cell r="D32" t="str">
            <v>ЛИПАТНИКОВА Яна Романовна</v>
          </cell>
          <cell r="E32">
            <v>40346</v>
          </cell>
          <cell r="F32" t="str">
            <v>КМС</v>
          </cell>
          <cell r="G32" t="str">
            <v>Новосибирская область</v>
          </cell>
        </row>
        <row r="33">
          <cell r="A33">
            <v>10</v>
          </cell>
          <cell r="B33">
            <v>34</v>
          </cell>
          <cell r="C33">
            <v>10156861411</v>
          </cell>
          <cell r="D33" t="str">
            <v>АНДРОНОВА Валерия Владимировна</v>
          </cell>
          <cell r="E33">
            <v>40605</v>
          </cell>
          <cell r="F33" t="str">
            <v>2 СР</v>
          </cell>
          <cell r="G33" t="str">
            <v>Новосибирская область</v>
          </cell>
        </row>
        <row r="34">
          <cell r="A34">
            <v>11</v>
          </cell>
          <cell r="B34">
            <v>60</v>
          </cell>
          <cell r="C34">
            <v>10154047296</v>
          </cell>
          <cell r="D34" t="str">
            <v>ИВАНОВА Полина Андреевна</v>
          </cell>
          <cell r="E34">
            <v>40304</v>
          </cell>
          <cell r="F34" t="str">
            <v>2 СР</v>
          </cell>
          <cell r="G34" t="str">
            <v>Новосибирская область</v>
          </cell>
        </row>
        <row r="35">
          <cell r="A35">
            <v>12</v>
          </cell>
          <cell r="B35">
            <v>59</v>
          </cell>
          <cell r="C35">
            <v>10154047300</v>
          </cell>
          <cell r="D35" t="str">
            <v>ТИМОШЕНКО Александра Михайловна</v>
          </cell>
          <cell r="E35">
            <v>40422</v>
          </cell>
          <cell r="F35" t="str">
            <v>2 СР</v>
          </cell>
          <cell r="G35" t="str">
            <v>Новосибирская область</v>
          </cell>
        </row>
        <row r="36">
          <cell r="A36" t="str">
            <v>нф</v>
          </cell>
          <cell r="B36">
            <v>26</v>
          </cell>
          <cell r="C36">
            <v>10164839457</v>
          </cell>
          <cell r="D36" t="str">
            <v>КИШЛАРЬ Ева Станиславовна</v>
          </cell>
          <cell r="E36">
            <v>40456</v>
          </cell>
          <cell r="F36" t="str">
            <v>2 СР</v>
          </cell>
          <cell r="G36" t="str">
            <v>Новосибирская область</v>
          </cell>
        </row>
        <row r="37">
          <cell r="A37" t="str">
            <v>нф</v>
          </cell>
          <cell r="B37">
            <v>35</v>
          </cell>
          <cell r="C37">
            <v>10153618678</v>
          </cell>
          <cell r="D37" t="str">
            <v>СТУДЕНКОВА Ярослава Петровна</v>
          </cell>
          <cell r="E37">
            <v>40520</v>
          </cell>
          <cell r="F37" t="str">
            <v>2 СР</v>
          </cell>
          <cell r="G37" t="str">
            <v>Новосибирская область</v>
          </cell>
        </row>
        <row r="39">
          <cell r="A39" t="str">
            <v>ПОГОДНЫЕ УСЛОВИЯ</v>
          </cell>
        </row>
        <row r="40">
          <cell r="A40" t="str">
            <v>Температура: +22</v>
          </cell>
          <cell r="G40" t="str">
            <v>Субъектов РФ:</v>
          </cell>
        </row>
        <row r="41">
          <cell r="A41" t="str">
            <v>Влажность: 84%</v>
          </cell>
          <cell r="G41" t="str">
            <v>Заявлено:</v>
          </cell>
        </row>
        <row r="42">
          <cell r="A42" t="str">
            <v>Осадки: ясно</v>
          </cell>
          <cell r="G42" t="str">
            <v>Стартовало:</v>
          </cell>
        </row>
        <row r="43">
          <cell r="A43" t="str">
            <v>Ветер: 2 м/с (ю/з)</v>
          </cell>
          <cell r="G43" t="str">
            <v>Финишировало:</v>
          </cell>
        </row>
        <row r="44">
          <cell r="G44" t="str">
            <v>Лимит времени:</v>
          </cell>
        </row>
        <row r="45">
          <cell r="G45" t="str">
            <v>Н. финишировало:</v>
          </cell>
        </row>
        <row r="46">
          <cell r="G46" t="str">
            <v>Дисквалифицировано:</v>
          </cell>
        </row>
        <row r="47">
          <cell r="G47" t="str">
            <v>Н. стартовало:</v>
          </cell>
        </row>
        <row r="48">
          <cell r="A48" t="str">
            <v>ТЕХНИЧЕСКИЙ ДЕЛЕГАТ</v>
          </cell>
          <cell r="F48" t="str">
            <v>ГЛАВНЫЙ СУДЬЯ</v>
          </cell>
        </row>
        <row r="55">
          <cell r="F55" t="str">
            <v xml:space="preserve">ДОЦЕНКО С.А. (ВК, г. ОМСК) </v>
          </cell>
        </row>
      </sheetData>
      <sheetData sheetId="15">
        <row r="1">
          <cell r="A1" t="str">
            <v>Министерство спорта Российской Федерации</v>
          </cell>
        </row>
        <row r="2">
          <cell r="A2" t="str">
            <v>Министерство физической культуры и спорта Новосибирской области</v>
          </cell>
        </row>
        <row r="3">
          <cell r="A3" t="str">
            <v>Управление Государственной инспекции безопасности дорожного движения</v>
          </cell>
        </row>
        <row r="4">
          <cell r="A4" t="str">
            <v>ГУ МВД России по Новосибирской области</v>
          </cell>
        </row>
        <row r="5">
          <cell r="A5" t="str">
            <v>Федерация велосипедного спорта Новосибирской области</v>
          </cell>
        </row>
        <row r="6">
          <cell r="A6" t="str">
            <v>XXXIX Мемориал памяти сотрудников ГАИ Д.Байдуги и А.Шабалдина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 xml:space="preserve">ИТОГОВЫЙ ПРОТОКОЛ </v>
          </cell>
        </row>
        <row r="11">
          <cell r="A11" t="str">
            <v>шоссе - критериум 20-40 км</v>
          </cell>
        </row>
        <row r="12">
          <cell r="A12" t="str">
            <v>ЮНОШИ 15-16 ЛЕТ</v>
          </cell>
        </row>
        <row r="14">
          <cell r="A14" t="str">
            <v>МЕСТО ПРОВЕДЕНИЯ: г. Новосибирск, р.п. Маслянино</v>
          </cell>
          <cell r="G14" t="str">
            <v>НАЧАЛО ГОНКИ: 11ч 00м</v>
          </cell>
        </row>
        <row r="15">
          <cell r="A15" t="str">
            <v>ДАТА ПРОВЕДЕНИЯ: 26 ИЮНЯ 2025 ГОДА</v>
          </cell>
          <cell r="G15" t="str">
            <v>ОКОНЧАНИЕ ГОНКИ: 14ч 00м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ДОЦЕНКО С.А. (ВК, г. ОМСК) 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</row>
        <row r="20">
          <cell r="A20" t="str">
            <v>СУДЬЯ НА ФИНИШЕ:</v>
          </cell>
          <cell r="G20" t="str">
            <v xml:space="preserve">САВИЦКИЙ К.Н. (ВК, г. НОВОСИБИРСК) 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>
            <v>1</v>
          </cell>
          <cell r="B24">
            <v>74</v>
          </cell>
          <cell r="C24">
            <v>10115821620</v>
          </cell>
          <cell r="D24" t="str">
            <v>ТЮСЕНКОВ Артем Александрович</v>
          </cell>
          <cell r="E24">
            <v>39890</v>
          </cell>
          <cell r="F24" t="str">
            <v>1 СР</v>
          </cell>
          <cell r="G24" t="str">
            <v>Омская область</v>
          </cell>
        </row>
        <row r="25">
          <cell r="A25">
            <v>2</v>
          </cell>
          <cell r="B25">
            <v>75</v>
          </cell>
          <cell r="C25">
            <v>10142530265</v>
          </cell>
          <cell r="D25" t="str">
            <v>ФУКС Даниил Александрович</v>
          </cell>
          <cell r="E25">
            <v>40015</v>
          </cell>
          <cell r="F25" t="str">
            <v>1 СР</v>
          </cell>
          <cell r="G25" t="str">
            <v>Омская область</v>
          </cell>
        </row>
        <row r="26">
          <cell r="A26">
            <v>3</v>
          </cell>
          <cell r="B26">
            <v>2</v>
          </cell>
          <cell r="C26">
            <v>10149837294</v>
          </cell>
          <cell r="D26" t="str">
            <v>ПЕЧЕРИН Дмитрий Владиславович</v>
          </cell>
          <cell r="E26">
            <v>39867</v>
          </cell>
          <cell r="F26" t="str">
            <v>КМС</v>
          </cell>
          <cell r="G26" t="str">
            <v>Кемеровская область</v>
          </cell>
        </row>
        <row r="27">
          <cell r="A27">
            <v>4</v>
          </cell>
          <cell r="B27">
            <v>3</v>
          </cell>
          <cell r="C27">
            <v>10137061485</v>
          </cell>
          <cell r="D27" t="str">
            <v>ЛЕОНОВ Степан Антонович</v>
          </cell>
          <cell r="E27">
            <v>40480</v>
          </cell>
          <cell r="F27" t="str">
            <v>КМС</v>
          </cell>
          <cell r="G27" t="str">
            <v>Кемеровская область</v>
          </cell>
        </row>
        <row r="28">
          <cell r="A28">
            <v>5</v>
          </cell>
          <cell r="B28">
            <v>77</v>
          </cell>
          <cell r="C28">
            <v>10150169522</v>
          </cell>
          <cell r="D28" t="str">
            <v>КОЛОВОРОТНЫЙ Степан Антонович</v>
          </cell>
          <cell r="E28">
            <v>40354</v>
          </cell>
          <cell r="F28" t="str">
            <v>1 СР</v>
          </cell>
          <cell r="G28" t="str">
            <v>Омская область</v>
          </cell>
        </row>
        <row r="29">
          <cell r="A29">
            <v>6</v>
          </cell>
          <cell r="B29">
            <v>65</v>
          </cell>
          <cell r="C29">
            <v>10131541781</v>
          </cell>
          <cell r="D29" t="str">
            <v>ПАРГАЧЕВСКИЙ Андрей Николаевич</v>
          </cell>
          <cell r="E29">
            <v>40422</v>
          </cell>
          <cell r="F29" t="str">
            <v>2 СР</v>
          </cell>
          <cell r="G29" t="str">
            <v>Новосибирская область</v>
          </cell>
        </row>
        <row r="30">
          <cell r="A30">
            <v>7</v>
          </cell>
          <cell r="B30">
            <v>23</v>
          </cell>
          <cell r="C30">
            <v>10141013934</v>
          </cell>
          <cell r="D30" t="str">
            <v>БЕЛОБОРОДОВ Вячеслав Ильич</v>
          </cell>
          <cell r="E30">
            <v>40016</v>
          </cell>
          <cell r="F30" t="str">
            <v>КМС</v>
          </cell>
          <cell r="G30" t="str">
            <v>Новосибирская область</v>
          </cell>
        </row>
        <row r="31">
          <cell r="A31">
            <v>8</v>
          </cell>
          <cell r="B31">
            <v>80</v>
          </cell>
          <cell r="C31">
            <v>10133949708</v>
          </cell>
          <cell r="D31" t="str">
            <v>ВОЛИК Даниил Евгеньевич</v>
          </cell>
          <cell r="E31">
            <v>40360</v>
          </cell>
          <cell r="F31" t="str">
            <v>1 СР</v>
          </cell>
          <cell r="G31" t="str">
            <v>Омская область</v>
          </cell>
        </row>
        <row r="32">
          <cell r="A32">
            <v>9</v>
          </cell>
          <cell r="B32">
            <v>51</v>
          </cell>
          <cell r="C32">
            <v>10140354435</v>
          </cell>
          <cell r="D32" t="str">
            <v>ТЕТЕНКОВ Трофим Евгеньевич</v>
          </cell>
          <cell r="E32">
            <v>39903</v>
          </cell>
          <cell r="F32" t="str">
            <v>1 СР</v>
          </cell>
          <cell r="G32" t="str">
            <v>Новосибирская область</v>
          </cell>
        </row>
        <row r="33">
          <cell r="A33">
            <v>10</v>
          </cell>
          <cell r="B33">
            <v>79</v>
          </cell>
          <cell r="C33">
            <v>10133971532</v>
          </cell>
          <cell r="D33" t="str">
            <v>БРУЕВ Матвей Алексеевич</v>
          </cell>
          <cell r="E33">
            <v>40395</v>
          </cell>
          <cell r="F33" t="str">
            <v>1 СР</v>
          </cell>
          <cell r="G33" t="str">
            <v>Омская область</v>
          </cell>
        </row>
        <row r="34">
          <cell r="A34">
            <v>11</v>
          </cell>
          <cell r="B34">
            <v>5</v>
          </cell>
          <cell r="C34">
            <v>10165112673</v>
          </cell>
          <cell r="D34" t="str">
            <v>ГРУДИНИН Егор Артемович</v>
          </cell>
          <cell r="E34">
            <v>40111</v>
          </cell>
          <cell r="F34" t="str">
            <v>2 СР</v>
          </cell>
          <cell r="G34" t="str">
            <v>Кемеровская область</v>
          </cell>
        </row>
        <row r="35">
          <cell r="A35">
            <v>12</v>
          </cell>
          <cell r="B35">
            <v>76</v>
          </cell>
          <cell r="C35">
            <v>10133681744</v>
          </cell>
          <cell r="D35" t="str">
            <v>ГОРОХ Кирилл Денисович</v>
          </cell>
          <cell r="E35">
            <v>40213</v>
          </cell>
          <cell r="F35" t="str">
            <v>1 СР</v>
          </cell>
          <cell r="G35" t="str">
            <v>Омская область</v>
          </cell>
        </row>
        <row r="36">
          <cell r="A36">
            <v>13</v>
          </cell>
          <cell r="B36">
            <v>73</v>
          </cell>
          <cell r="C36">
            <v>10130778111</v>
          </cell>
          <cell r="D36" t="str">
            <v>КЕТЛЕР Лев Александрович</v>
          </cell>
          <cell r="E36">
            <v>39833</v>
          </cell>
          <cell r="F36" t="str">
            <v>1 СР</v>
          </cell>
          <cell r="G36" t="str">
            <v>Омская область</v>
          </cell>
        </row>
        <row r="37">
          <cell r="A37">
            <v>14</v>
          </cell>
          <cell r="B37">
            <v>36</v>
          </cell>
          <cell r="C37">
            <v>10129901875</v>
          </cell>
          <cell r="D37" t="str">
            <v>НЕМЧАНИНОВ Алексей Александрович</v>
          </cell>
          <cell r="E37">
            <v>40068</v>
          </cell>
          <cell r="F37" t="str">
            <v>1 СР</v>
          </cell>
          <cell r="G37" t="str">
            <v>Новосибирская область</v>
          </cell>
        </row>
        <row r="38">
          <cell r="A38">
            <v>15</v>
          </cell>
          <cell r="B38">
            <v>63</v>
          </cell>
          <cell r="C38">
            <v>10131029095</v>
          </cell>
          <cell r="D38" t="str">
            <v>ПРОТАСОВ Никита Евгеньевич</v>
          </cell>
          <cell r="E38">
            <v>40052</v>
          </cell>
          <cell r="F38" t="str">
            <v>2 СР</v>
          </cell>
          <cell r="G38" t="str">
            <v>Новосибирская область</v>
          </cell>
        </row>
        <row r="39">
          <cell r="A39">
            <v>16</v>
          </cell>
          <cell r="B39">
            <v>78</v>
          </cell>
          <cell r="C39">
            <v>10133791878</v>
          </cell>
          <cell r="D39" t="str">
            <v>ГЛЕБОВ Денис Сергеевич</v>
          </cell>
          <cell r="E39">
            <v>40485</v>
          </cell>
          <cell r="F39" t="str">
            <v>1 СР</v>
          </cell>
          <cell r="G39" t="str">
            <v>Омская область</v>
          </cell>
        </row>
        <row r="40">
          <cell r="A40">
            <v>17</v>
          </cell>
          <cell r="B40">
            <v>37</v>
          </cell>
          <cell r="C40">
            <v>10146252641</v>
          </cell>
          <cell r="D40" t="str">
            <v>ПОНАМАРЕВ Кирилл Николаевич</v>
          </cell>
          <cell r="E40">
            <v>40643</v>
          </cell>
          <cell r="F40" t="str">
            <v>1 СР</v>
          </cell>
          <cell r="G40" t="str">
            <v>Новосибирская область</v>
          </cell>
        </row>
        <row r="41">
          <cell r="A41">
            <v>18</v>
          </cell>
          <cell r="B41">
            <v>24</v>
          </cell>
          <cell r="C41">
            <v>10153688501</v>
          </cell>
          <cell r="D41" t="str">
            <v>АНОХИН Илья Сергеевич</v>
          </cell>
          <cell r="E41">
            <v>40444</v>
          </cell>
          <cell r="F41" t="str">
            <v>1 СР</v>
          </cell>
          <cell r="G41" t="str">
            <v>Новосибирская область</v>
          </cell>
        </row>
        <row r="42">
          <cell r="A42">
            <v>19</v>
          </cell>
          <cell r="B42">
            <v>32</v>
          </cell>
          <cell r="C42">
            <v>10143134695</v>
          </cell>
          <cell r="D42" t="str">
            <v>СЕРЕДА Матвей Станиславович</v>
          </cell>
          <cell r="E42">
            <v>40351</v>
          </cell>
          <cell r="F42" t="str">
            <v>2 СР</v>
          </cell>
          <cell r="G42" t="str">
            <v>Новосибирская область</v>
          </cell>
        </row>
        <row r="43">
          <cell r="A43">
            <v>20</v>
          </cell>
          <cell r="B43">
            <v>31</v>
          </cell>
          <cell r="C43">
            <v>10146253348</v>
          </cell>
          <cell r="D43" t="str">
            <v>СИНИЦЫН Игорь Дмитриевич</v>
          </cell>
          <cell r="E43">
            <v>40406</v>
          </cell>
          <cell r="F43" t="str">
            <v>2 СР</v>
          </cell>
          <cell r="G43" t="str">
            <v>Новосибирская область</v>
          </cell>
        </row>
        <row r="44">
          <cell r="A44" t="str">
            <v>нф</v>
          </cell>
          <cell r="B44">
            <v>27</v>
          </cell>
          <cell r="C44">
            <v>10164812074</v>
          </cell>
          <cell r="D44" t="str">
            <v>ТЮПАНОВ Семен Николаевич</v>
          </cell>
          <cell r="E44">
            <v>40707</v>
          </cell>
          <cell r="F44" t="str">
            <v>2 СР</v>
          </cell>
          <cell r="G44" t="str">
            <v>Новосибирская область</v>
          </cell>
        </row>
        <row r="45">
          <cell r="A45" t="str">
            <v>нф</v>
          </cell>
          <cell r="B45">
            <v>25</v>
          </cell>
          <cell r="C45">
            <v>10164644245</v>
          </cell>
          <cell r="D45" t="str">
            <v>БУРТАСОВ Ростислав Александрович</v>
          </cell>
          <cell r="E45">
            <v>40365</v>
          </cell>
          <cell r="F45" t="str">
            <v>2 СР</v>
          </cell>
          <cell r="G45" t="str">
            <v>Новосибирская область</v>
          </cell>
        </row>
        <row r="47">
          <cell r="A47" t="str">
            <v>ПОГОДНЫЕ УСЛОВИЯ</v>
          </cell>
        </row>
        <row r="48">
          <cell r="A48" t="str">
            <v>Температура: +22</v>
          </cell>
          <cell r="G48" t="str">
            <v>Субъектов РФ:</v>
          </cell>
        </row>
        <row r="49">
          <cell r="A49" t="str">
            <v>Влажность: 84%</v>
          </cell>
          <cell r="G49" t="str">
            <v>Заявлено:</v>
          </cell>
        </row>
        <row r="50">
          <cell r="A50" t="str">
            <v>Осадки: ясно</v>
          </cell>
          <cell r="G50" t="str">
            <v>Стартовало:</v>
          </cell>
        </row>
        <row r="51">
          <cell r="A51" t="str">
            <v>Ветер: 2 м/с (ю/з)</v>
          </cell>
          <cell r="G51" t="str">
            <v>Финишировало:</v>
          </cell>
        </row>
        <row r="52">
          <cell r="G52" t="str">
            <v>Лимит времени:</v>
          </cell>
        </row>
        <row r="53">
          <cell r="G53" t="str">
            <v>Н. финишировало:</v>
          </cell>
        </row>
        <row r="54">
          <cell r="G54" t="str">
            <v>Дисквалифицировано:</v>
          </cell>
        </row>
        <row r="55">
          <cell r="G55" t="str">
            <v>Н. стартовало:</v>
          </cell>
        </row>
        <row r="56">
          <cell r="A56" t="str">
            <v>ТЕХНИЧЕСКИЙ ДЕЛЕГАТ</v>
          </cell>
          <cell r="F56" t="str">
            <v>ГЛАВНЫЙ СУДЬЯ</v>
          </cell>
        </row>
        <row r="63">
          <cell r="F63" t="str">
            <v xml:space="preserve">ДОЦЕНКО С.А. (ВК, г. ОМСК) </v>
          </cell>
        </row>
      </sheetData>
      <sheetData sheetId="16">
        <row r="1">
          <cell r="A1" t="str">
            <v>Министерство спорта Российской Федерации</v>
          </cell>
        </row>
        <row r="2">
          <cell r="A2" t="str">
            <v>Министерство физической культуры и спорта Новосибирской области</v>
          </cell>
        </row>
        <row r="3">
          <cell r="A3" t="str">
            <v>Управление Государственной инспекции безопасности дорожного движения</v>
          </cell>
        </row>
        <row r="4">
          <cell r="A4" t="str">
            <v>ГУ МВД России по Новосибирской области</v>
          </cell>
        </row>
        <row r="5">
          <cell r="A5" t="str">
            <v>Федерация велосипедного спорта Новосибирской области</v>
          </cell>
        </row>
        <row r="6">
          <cell r="A6" t="str">
            <v>XXXIX Мемориал памяти сотрудников ГАИ Д.Байдуги и А.Шабалдина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 xml:space="preserve">ИТОГОВЫЙ ПРОТОКОЛ </v>
          </cell>
        </row>
        <row r="11">
          <cell r="A11" t="str">
            <v>шоссе - критериум 20-40 км</v>
          </cell>
        </row>
        <row r="12">
          <cell r="A12" t="str">
            <v>ЮНИОРЫ 17-18 ЛЕТ</v>
          </cell>
        </row>
        <row r="14">
          <cell r="A14" t="str">
            <v>МЕСТО ПРОВЕДЕНИЯ: г. Новосибирск, р.п. Маслянино</v>
          </cell>
          <cell r="G14" t="str">
            <v>НАЧАЛО ГОНКИ: 11ч 00м</v>
          </cell>
        </row>
        <row r="15">
          <cell r="A15" t="str">
            <v>ДАТА ПРОВЕДЕНИЯ: 26 ИЮНЯ 2025 ГОДА</v>
          </cell>
          <cell r="G15" t="str">
            <v>ОКОНЧАНИЕ ГОНКИ: 14ч 00м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ДОЦЕНКО С.А. (ВК, г. ОМСК) 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</row>
        <row r="20">
          <cell r="A20" t="str">
            <v>СУДЬЯ НА ФИНИШЕ:</v>
          </cell>
          <cell r="G20" t="str">
            <v xml:space="preserve">САВИЦКИЙ К.Н. (ВК, г. НОВОСИБИРСК) 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>
            <v>1</v>
          </cell>
          <cell r="B24">
            <v>62</v>
          </cell>
          <cell r="C24">
            <v>10127677242</v>
          </cell>
          <cell r="D24" t="str">
            <v>ПОКРОВСКИЙ Владислав Михайлович</v>
          </cell>
          <cell r="E24">
            <v>39474</v>
          </cell>
          <cell r="F24" t="str">
            <v>1 СР</v>
          </cell>
          <cell r="G24" t="str">
            <v>Новосибирская область</v>
          </cell>
        </row>
        <row r="25">
          <cell r="A25">
            <v>2</v>
          </cell>
          <cell r="B25">
            <v>64</v>
          </cell>
          <cell r="C25">
            <v>10127677141</v>
          </cell>
          <cell r="D25" t="str">
            <v>СЕМЬЯНОВ Александр Андреевич</v>
          </cell>
          <cell r="E25">
            <v>39344</v>
          </cell>
          <cell r="F25" t="str">
            <v>КМС</v>
          </cell>
          <cell r="G25" t="str">
            <v>Новосибирская область</v>
          </cell>
        </row>
        <row r="26">
          <cell r="A26">
            <v>3</v>
          </cell>
          <cell r="B26">
            <v>1</v>
          </cell>
          <cell r="C26">
            <v>10133001633</v>
          </cell>
          <cell r="D26" t="str">
            <v>СПЕСИВЦЕВ Михаил Алексеевич</v>
          </cell>
          <cell r="E26">
            <v>39649</v>
          </cell>
          <cell r="F26" t="str">
            <v>КМС</v>
          </cell>
          <cell r="G26" t="str">
            <v>Кемеровская область</v>
          </cell>
        </row>
        <row r="27">
          <cell r="A27">
            <v>4</v>
          </cell>
          <cell r="B27">
            <v>61</v>
          </cell>
          <cell r="C27">
            <v>10141439926</v>
          </cell>
          <cell r="D27" t="str">
            <v>ГРЕЧКИН Максим Евгеньевич</v>
          </cell>
          <cell r="E27">
            <v>39795</v>
          </cell>
          <cell r="F27" t="str">
            <v>1 СР</v>
          </cell>
          <cell r="G27" t="str">
            <v>Новосибирская область</v>
          </cell>
        </row>
        <row r="28">
          <cell r="A28">
            <v>5</v>
          </cell>
          <cell r="B28">
            <v>20</v>
          </cell>
          <cell r="C28">
            <v>10113103091</v>
          </cell>
          <cell r="D28" t="str">
            <v>КОНОНЕНКО Максим Алексеевич</v>
          </cell>
          <cell r="E28">
            <v>39096</v>
          </cell>
          <cell r="F28" t="str">
            <v>КМС</v>
          </cell>
          <cell r="G28" t="str">
            <v>Самарская область</v>
          </cell>
        </row>
        <row r="29">
          <cell r="A29">
            <v>6</v>
          </cell>
          <cell r="B29">
            <v>30</v>
          </cell>
          <cell r="C29">
            <v>10130118511</v>
          </cell>
          <cell r="D29" t="str">
            <v>ШАПКИН Егор Иванович</v>
          </cell>
          <cell r="E29">
            <v>39785</v>
          </cell>
          <cell r="F29" t="str">
            <v>1 СР</v>
          </cell>
          <cell r="G29" t="str">
            <v>Новосибирская область</v>
          </cell>
        </row>
        <row r="30">
          <cell r="A30">
            <v>7</v>
          </cell>
          <cell r="B30">
            <v>49</v>
          </cell>
          <cell r="C30">
            <v>10117596114</v>
          </cell>
          <cell r="D30" t="str">
            <v>ЗЫКОВ Николай Андреевич</v>
          </cell>
          <cell r="E30">
            <v>39367</v>
          </cell>
          <cell r="F30" t="str">
            <v>КМС</v>
          </cell>
          <cell r="G30" t="str">
            <v>Новосибирская область</v>
          </cell>
        </row>
        <row r="31">
          <cell r="A31">
            <v>8</v>
          </cell>
          <cell r="B31">
            <v>50</v>
          </cell>
          <cell r="C31">
            <v>10128428283</v>
          </cell>
          <cell r="D31" t="str">
            <v>ЛУЦЮК Владислав Юрьевич</v>
          </cell>
          <cell r="E31">
            <v>39257</v>
          </cell>
          <cell r="F31" t="str">
            <v>КМС</v>
          </cell>
          <cell r="G31" t="str">
            <v>Новосибирская область</v>
          </cell>
        </row>
        <row r="33">
          <cell r="A33" t="str">
            <v>ПОГОДНЫЕ УСЛОВИЯ</v>
          </cell>
        </row>
        <row r="34">
          <cell r="A34" t="str">
            <v>Температура: +22</v>
          </cell>
          <cell r="G34" t="str">
            <v>Субъектов РФ:</v>
          </cell>
        </row>
        <row r="35">
          <cell r="A35" t="str">
            <v>Влажность: 84%</v>
          </cell>
          <cell r="G35" t="str">
            <v>Заявлено:</v>
          </cell>
        </row>
        <row r="36">
          <cell r="A36" t="str">
            <v>Осадки: ясно</v>
          </cell>
          <cell r="G36" t="str">
            <v>Стартовало:</v>
          </cell>
        </row>
        <row r="37">
          <cell r="A37" t="str">
            <v>Ветер: 2 м/с (ю/з)</v>
          </cell>
          <cell r="G37" t="str">
            <v>Финишировало:</v>
          </cell>
        </row>
        <row r="38">
          <cell r="G38" t="str">
            <v>Лимит времени:</v>
          </cell>
        </row>
        <row r="39">
          <cell r="G39" t="str">
            <v>Н. финишировало:</v>
          </cell>
        </row>
        <row r="40">
          <cell r="G40" t="str">
            <v>Дисквалифицировано:</v>
          </cell>
        </row>
        <row r="41">
          <cell r="G41" t="str">
            <v>Н. стартовало:</v>
          </cell>
        </row>
        <row r="42">
          <cell r="A42" t="str">
            <v>ТЕХНИЧЕСКИЙ ДЕЛЕГАТ</v>
          </cell>
          <cell r="F42" t="str">
            <v>ГЛАВНЫЙ СУДЬЯ</v>
          </cell>
        </row>
        <row r="49">
          <cell r="F49" t="str">
            <v xml:space="preserve">ДОЦЕНКО С.А. (ВК, г. ОМСК) </v>
          </cell>
        </row>
      </sheetData>
      <sheetData sheetId="17">
        <row r="1">
          <cell r="A1" t="str">
            <v>Министерство спорта Российской Федерации</v>
          </cell>
        </row>
        <row r="2">
          <cell r="A2" t="str">
            <v>Министерство физической культуры и спорта Новосибирской области</v>
          </cell>
        </row>
        <row r="3">
          <cell r="A3" t="str">
            <v>Управление Государственной инспекции безопасности дорожного движения</v>
          </cell>
        </row>
        <row r="4">
          <cell r="A4" t="str">
            <v>ГУ МВД России по Новосибирской области</v>
          </cell>
        </row>
        <row r="5">
          <cell r="A5" t="str">
            <v>Федерация велосипедного спорта Новосибирской области</v>
          </cell>
        </row>
        <row r="6">
          <cell r="A6" t="str">
            <v>XXXIX Мемориал памяти сотрудников ГАИ Д.Байдуги и А.Шабалдина</v>
          </cell>
        </row>
        <row r="8">
          <cell r="A8" t="str">
            <v>ПЕРВЕНСТВО НОВОСИБИРСКОЙ ОБЛАСТИ</v>
          </cell>
        </row>
        <row r="9">
          <cell r="A9" t="str">
            <v>по велосипедному спорту</v>
          </cell>
        </row>
        <row r="10">
          <cell r="A10" t="str">
            <v xml:space="preserve">ИТОГОВЫЙ ПРОТОКОЛ </v>
          </cell>
        </row>
        <row r="11">
          <cell r="A11" t="str">
            <v>шоссе-индивидуальная гонка на время</v>
          </cell>
        </row>
        <row r="12">
          <cell r="A12" t="str">
            <v>шоссе-многодневная гонка</v>
          </cell>
        </row>
        <row r="13">
          <cell r="A13" t="str">
            <v>ЮНОШИ 15-16 ЛЕТ</v>
          </cell>
        </row>
        <row r="15">
          <cell r="A15" t="str">
            <v>МЕСТО ПРОВЕДЕНИЯ: р.п. Маслянино</v>
          </cell>
          <cell r="G15" t="str">
            <v>НАЧАЛО ГОНКИ: 11ч 00м</v>
          </cell>
        </row>
        <row r="16">
          <cell r="A16" t="str">
            <v>ДАТА ПРОВЕДЕНИЯ: 24 ИЮНЯ 2025 ГОДА</v>
          </cell>
          <cell r="G16" t="str">
            <v>ОКОНЧАНИЕ ГОНКИ: 14ч 00м</v>
          </cell>
        </row>
        <row r="17">
          <cell r="A17" t="str">
            <v>ИНФОРМАЦИЯ О ЖЮРИ И ГСК СОРЕВНОВАНИЙ:</v>
          </cell>
          <cell r="G17" t="str">
            <v>ТЕХНИЧЕСКИЕ ДАННЫЕ ТРАССЫ:</v>
          </cell>
        </row>
        <row r="18">
          <cell r="A18" t="str">
            <v>ТЕХНИЧЕСКИЙ ДЕЛЕГАТ ФВСР:</v>
          </cell>
          <cell r="G18" t="str">
            <v xml:space="preserve"> НАЗВАНИЕ ТРАССЫ / РЕГ. НОМЕР:</v>
          </cell>
        </row>
        <row r="19">
          <cell r="A19" t="str">
            <v>ГЛАВНЫЙ СУДЬЯ:</v>
          </cell>
          <cell r="F19" t="str">
            <v xml:space="preserve">ДОЦЕНКО С.А. (ВК, г. ОМСК) </v>
          </cell>
          <cell r="G19" t="str">
            <v xml:space="preserve"> МАКСИМАЛЬНЫЙ ПЕРЕПАД (HD):</v>
          </cell>
        </row>
        <row r="20">
          <cell r="A20" t="str">
            <v>ГЛАВНЫЙ СЕКРЕТАРЬ:</v>
          </cell>
          <cell r="F20" t="str">
            <v>СЛАБКОВСКАЯ В.Н. ( ВК, г. ОМСК)</v>
          </cell>
          <cell r="G20" t="str">
            <v xml:space="preserve"> СУММА ПЕРЕПАДОВ (ТС):</v>
          </cell>
        </row>
        <row r="21">
          <cell r="A21" t="str">
            <v>СУДЬЯ НА ФИНИШЕ:</v>
          </cell>
          <cell r="F21" t="str">
            <v xml:space="preserve">САВИЦКИЙ К.Н. (ВК, г. НОВОСИБИРСК) </v>
          </cell>
          <cell r="G21" t="str">
            <v xml:space="preserve"> ДЛИНА КРУГА/КРУГОВ: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ФАМИЛИЯ ИМЯ</v>
          </cell>
          <cell r="E23" t="str">
            <v>ДАТА РОЖД.</v>
          </cell>
          <cell r="F23" t="str">
            <v>РАЗРЯД,
ЗВАНИЕ</v>
          </cell>
          <cell r="G23" t="str">
            <v>ТЕРРИТОРИАЛЬНАЯ ПРИНАДЛЕЖНОСТЬ</v>
          </cell>
        </row>
        <row r="25">
          <cell r="A25">
            <v>1</v>
          </cell>
          <cell r="B25">
            <v>66</v>
          </cell>
          <cell r="C25">
            <v>10159544166</v>
          </cell>
          <cell r="D25" t="str">
            <v>ДАНИЛЬЧЕНКО Тимофей Вячеславович</v>
          </cell>
          <cell r="E25">
            <v>40528</v>
          </cell>
          <cell r="F25" t="str">
            <v>2 ЮН</v>
          </cell>
          <cell r="G25" t="str">
            <v>Новосибирская область</v>
          </cell>
        </row>
        <row r="26">
          <cell r="A26">
            <v>2</v>
          </cell>
          <cell r="B26">
            <v>52</v>
          </cell>
          <cell r="C26">
            <v>10148878311</v>
          </cell>
          <cell r="D26" t="str">
            <v>БЫКОВ Глеб Артурович</v>
          </cell>
          <cell r="E26">
            <v>40322</v>
          </cell>
          <cell r="F26">
            <v>0</v>
          </cell>
          <cell r="G26" t="str">
            <v>Новосибирская область</v>
          </cell>
        </row>
        <row r="28">
          <cell r="A28" t="str">
            <v>ПОГОДНЫЕ УСЛОВИЯ</v>
          </cell>
          <cell r="G28" t="str">
            <v>СТАТИСТИКА ГОНКИ</v>
          </cell>
        </row>
        <row r="29">
          <cell r="A29" t="str">
            <v>Температура: +22</v>
          </cell>
          <cell r="G29" t="str">
            <v>Субъектов РФ:</v>
          </cell>
        </row>
        <row r="30">
          <cell r="A30" t="str">
            <v>Влажность: 84%</v>
          </cell>
          <cell r="G30" t="str">
            <v>Заявлено:</v>
          </cell>
        </row>
        <row r="31">
          <cell r="A31" t="str">
            <v>Осадки: ясно</v>
          </cell>
          <cell r="G31" t="str">
            <v>Стартовало:</v>
          </cell>
        </row>
        <row r="32">
          <cell r="A32" t="str">
            <v>Ветер: 2 м/с (ю/з)</v>
          </cell>
          <cell r="G32" t="str">
            <v>Финишировало:</v>
          </cell>
        </row>
        <row r="33">
          <cell r="G33" t="str">
            <v>Лимит времени:</v>
          </cell>
        </row>
        <row r="34">
          <cell r="G34" t="str">
            <v>Н. финишировало:</v>
          </cell>
        </row>
        <row r="35">
          <cell r="G35" t="str">
            <v>Дисквалифицировано:</v>
          </cell>
        </row>
        <row r="36">
          <cell r="G36" t="str">
            <v>Н. стартовало:</v>
          </cell>
        </row>
        <row r="38">
          <cell r="A38" t="str">
            <v>ТЕХНИЧЕСКИЙ ДЕЛЕГАТ</v>
          </cell>
          <cell r="D38" t="str">
            <v>ГЛАВНЫЙ СУДЬЯ</v>
          </cell>
        </row>
        <row r="43">
          <cell r="D43" t="str">
            <v xml:space="preserve">ДОЦЕНКО С.А. (ВК, г. ОМСК) </v>
          </cell>
        </row>
      </sheetData>
      <sheetData sheetId="18">
        <row r="1">
          <cell r="A1" t="str">
            <v>Министерство спорта Российской Федерации</v>
          </cell>
        </row>
        <row r="2">
          <cell r="A2" t="str">
            <v>Министерство физической культуры и спорта Новосибирской области</v>
          </cell>
        </row>
        <row r="3">
          <cell r="A3" t="str">
            <v>Управление Государственной инспекции безопасности дорожного движения</v>
          </cell>
        </row>
        <row r="4">
          <cell r="A4" t="str">
            <v>ГУ МВД России по Новосибирской области</v>
          </cell>
        </row>
        <row r="5">
          <cell r="A5" t="str">
            <v>Федерация велосипедного спорта Новосибирской области</v>
          </cell>
        </row>
        <row r="6">
          <cell r="A6" t="str">
            <v>XXXIX Мемориал памяти сотрудников ГАИ Д.Байдуги и А.Шабалдина</v>
          </cell>
        </row>
        <row r="7">
          <cell r="A7" t="str">
            <v>ПЕРВЕНСТВО НОВОСИБИРСКОЙ ОБЛАСТИ</v>
          </cell>
        </row>
        <row r="8">
          <cell r="A8" t="str">
            <v>по велосипедному спорту</v>
          </cell>
        </row>
        <row r="10">
          <cell r="A10" t="str">
            <v xml:space="preserve">ИТОГОВЫЙ ПРОТОКОЛ </v>
          </cell>
        </row>
        <row r="11">
          <cell r="A11" t="str">
            <v>шоссе - критериум 20-40 км</v>
          </cell>
        </row>
        <row r="12">
          <cell r="A12" t="str">
            <v>ДЕВУШКИ 13-14 ЛЕТ</v>
          </cell>
        </row>
        <row r="14">
          <cell r="A14" t="str">
            <v>МЕСТО ПРОВЕДЕНИЯ: р.п. Маслянино</v>
          </cell>
          <cell r="G14" t="str">
            <v>НАЧАЛО ГОНКИ: 11ч 00м</v>
          </cell>
        </row>
        <row r="15">
          <cell r="A15" t="str">
            <v>ДАТА ПРОВЕДЕНИЯ: 26 ИЮНЯ 2025 ГОДА</v>
          </cell>
          <cell r="G15" t="str">
            <v>ОКОНЧАНИЕ ГОНКИ: 14ч 00м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ДОЦЕНКО С.А. (ВК, г. ОМСК) 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</row>
        <row r="20">
          <cell r="A20" t="str">
            <v>СУДЬЯ НА ФИНИШЕ:</v>
          </cell>
          <cell r="G20" t="str">
            <v xml:space="preserve">САВИЦКИЙ К.Н. (ВК, г. НОВОСИБИРСК) 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>
            <v>1</v>
          </cell>
          <cell r="B24">
            <v>68</v>
          </cell>
          <cell r="C24">
            <v>10138574281</v>
          </cell>
          <cell r="D24" t="str">
            <v>БОБРОВНИКОВА Анна Андреевна</v>
          </cell>
          <cell r="E24">
            <v>41218</v>
          </cell>
          <cell r="F24" t="str">
            <v>2 СР</v>
          </cell>
          <cell r="G24" t="str">
            <v>Омская область</v>
          </cell>
        </row>
        <row r="25">
          <cell r="A25">
            <v>2</v>
          </cell>
          <cell r="B25">
            <v>6</v>
          </cell>
          <cell r="C25">
            <v>10156937694</v>
          </cell>
          <cell r="D25" t="str">
            <v>ШУБИНА Анна Павловна</v>
          </cell>
          <cell r="E25">
            <v>40710</v>
          </cell>
          <cell r="F25" t="str">
            <v>1 СР</v>
          </cell>
          <cell r="G25" t="str">
            <v>Кемеровская область</v>
          </cell>
        </row>
        <row r="26">
          <cell r="A26">
            <v>3</v>
          </cell>
          <cell r="B26">
            <v>69</v>
          </cell>
          <cell r="C26">
            <v>10146013171</v>
          </cell>
          <cell r="D26" t="str">
            <v>ИВАНОВА Анна Геннадьевна</v>
          </cell>
          <cell r="E26">
            <v>40985</v>
          </cell>
          <cell r="F26" t="str">
            <v>2 СР</v>
          </cell>
          <cell r="G26" t="str">
            <v>Омская область</v>
          </cell>
        </row>
        <row r="27">
          <cell r="A27">
            <v>4</v>
          </cell>
          <cell r="B27">
            <v>55</v>
          </cell>
          <cell r="C27">
            <v>10159471923</v>
          </cell>
          <cell r="D27" t="str">
            <v>МАРИСКИНА Стана Артемовна</v>
          </cell>
          <cell r="E27">
            <v>40633</v>
          </cell>
          <cell r="F27" t="str">
            <v>2 СР</v>
          </cell>
          <cell r="G27" t="str">
            <v>Новосибирская область</v>
          </cell>
        </row>
        <row r="28">
          <cell r="A28">
            <v>5</v>
          </cell>
          <cell r="B28">
            <v>7</v>
          </cell>
          <cell r="C28">
            <v>10140729806</v>
          </cell>
          <cell r="D28" t="str">
            <v>НАСИКОВСКАЯ Елизавета Александровна</v>
          </cell>
          <cell r="E28">
            <v>40951</v>
          </cell>
          <cell r="F28" t="str">
            <v>1 ЮН</v>
          </cell>
          <cell r="G28" t="str">
            <v>Кемеровская область</v>
          </cell>
        </row>
        <row r="29">
          <cell r="A29">
            <v>6</v>
          </cell>
          <cell r="B29">
            <v>8</v>
          </cell>
          <cell r="C29">
            <v>10160931064</v>
          </cell>
          <cell r="D29" t="str">
            <v>ЧЕРЕПАНОВА Елизавета Олеговна</v>
          </cell>
          <cell r="E29">
            <v>40814</v>
          </cell>
          <cell r="F29" t="str">
            <v>2 СР</v>
          </cell>
          <cell r="G29" t="str">
            <v>Кемеровская область</v>
          </cell>
        </row>
        <row r="30">
          <cell r="A30">
            <v>7</v>
          </cell>
          <cell r="B30">
            <v>11</v>
          </cell>
          <cell r="C30">
            <v>0</v>
          </cell>
          <cell r="D30" t="str">
            <v>ШИПАЛОВА Виктория Юрьевна</v>
          </cell>
          <cell r="E30">
            <v>41358</v>
          </cell>
          <cell r="F30" t="str">
            <v>1 ЮН</v>
          </cell>
          <cell r="G30" t="str">
            <v>Кемеровская область</v>
          </cell>
        </row>
        <row r="31">
          <cell r="A31">
            <v>8</v>
          </cell>
          <cell r="B31">
            <v>38</v>
          </cell>
          <cell r="C31">
            <v>10164811670</v>
          </cell>
          <cell r="D31" t="str">
            <v>ЦАРЕВА Ольга Романовна</v>
          </cell>
          <cell r="E31">
            <v>41667</v>
          </cell>
          <cell r="F31" t="str">
            <v>2 ЮН</v>
          </cell>
          <cell r="G31" t="str">
            <v>Новосибирская область</v>
          </cell>
        </row>
        <row r="32">
          <cell r="A32">
            <v>9</v>
          </cell>
          <cell r="B32">
            <v>39</v>
          </cell>
          <cell r="C32">
            <v>10164425589</v>
          </cell>
          <cell r="D32" t="str">
            <v>ИВАНОВА Анна Сергеевна</v>
          </cell>
          <cell r="E32">
            <v>41214</v>
          </cell>
          <cell r="F32" t="str">
            <v>2 ЮН</v>
          </cell>
          <cell r="G32" t="str">
            <v>Новосибирская область</v>
          </cell>
        </row>
        <row r="33">
          <cell r="A33">
            <v>10</v>
          </cell>
          <cell r="B33">
            <v>21</v>
          </cell>
          <cell r="C33">
            <v>0</v>
          </cell>
          <cell r="D33" t="str">
            <v>РАЙШ Алиса Денисовна</v>
          </cell>
          <cell r="E33">
            <v>41619</v>
          </cell>
          <cell r="F33" t="str">
            <v>1 ЮН</v>
          </cell>
          <cell r="G33" t="str">
            <v>Новосибирская область</v>
          </cell>
        </row>
        <row r="34">
          <cell r="A34" t="str">
            <v>нф</v>
          </cell>
          <cell r="B34">
            <v>22</v>
          </cell>
          <cell r="C34">
            <v>0</v>
          </cell>
          <cell r="D34" t="str">
            <v>ЦЫГАНКОВА Алена Захаровна</v>
          </cell>
          <cell r="E34">
            <v>42000</v>
          </cell>
          <cell r="F34" t="str">
            <v>1 ЮН</v>
          </cell>
          <cell r="G34" t="str">
            <v>Новосибирская область</v>
          </cell>
        </row>
        <row r="35">
          <cell r="A35" t="str">
            <v>нф</v>
          </cell>
          <cell r="B35">
            <v>29</v>
          </cell>
          <cell r="C35">
            <v>10146253550</v>
          </cell>
          <cell r="D35" t="str">
            <v>БРУМА Екатерина Вадимовна</v>
          </cell>
          <cell r="E35">
            <v>40889</v>
          </cell>
          <cell r="F35" t="str">
            <v>1 СР</v>
          </cell>
          <cell r="G35" t="str">
            <v>Новосибирская область</v>
          </cell>
        </row>
        <row r="37">
          <cell r="A37" t="str">
            <v>ПОГОДНЫЕ УСЛОВИЯ</v>
          </cell>
        </row>
        <row r="38">
          <cell r="A38" t="str">
            <v>Температура: +22</v>
          </cell>
          <cell r="G38" t="str">
            <v>Субъектов РФ:</v>
          </cell>
        </row>
        <row r="39">
          <cell r="A39" t="str">
            <v>Влажность: 84%</v>
          </cell>
          <cell r="G39" t="str">
            <v>Заявлено:</v>
          </cell>
        </row>
        <row r="40">
          <cell r="A40" t="str">
            <v>Осадки: ясно</v>
          </cell>
          <cell r="G40" t="str">
            <v>Стартовало:</v>
          </cell>
        </row>
        <row r="41">
          <cell r="A41" t="str">
            <v>Ветер: 2 м/с (ю/з)</v>
          </cell>
          <cell r="G41" t="str">
            <v>Финишировало:</v>
          </cell>
        </row>
        <row r="42">
          <cell r="G42" t="str">
            <v>Лимит времени:</v>
          </cell>
        </row>
        <row r="43">
          <cell r="G43" t="str">
            <v>Н. финишировало:</v>
          </cell>
        </row>
        <row r="44">
          <cell r="G44" t="str">
            <v>Дисквалифицировано:</v>
          </cell>
        </row>
        <row r="45">
          <cell r="G45" t="str">
            <v>Н. стартовало:</v>
          </cell>
        </row>
        <row r="46">
          <cell r="A46" t="str">
            <v>ТЕХНИЧЕСКИЙ ДЕЛЕГАТ</v>
          </cell>
          <cell r="F46" t="str">
            <v>ГЛАВНЫЙ СУДЬЯ</v>
          </cell>
        </row>
        <row r="53">
          <cell r="F53" t="str">
            <v xml:space="preserve">ДОЦЕНКО С.А. (ВК, г. ОМСК) </v>
          </cell>
        </row>
      </sheetData>
      <sheetData sheetId="19">
        <row r="1">
          <cell r="A1" t="str">
            <v>Министерство спорта Российской Федерации</v>
          </cell>
        </row>
        <row r="2">
          <cell r="A2" t="str">
            <v>Министерство физической культуры и спорта Новосибирской области</v>
          </cell>
        </row>
        <row r="3">
          <cell r="A3" t="str">
            <v>Управление Государственной инспекции безопасности дорожного движения</v>
          </cell>
        </row>
        <row r="4">
          <cell r="A4" t="str">
            <v>ГУ МВД России по Новосибирской области</v>
          </cell>
        </row>
        <row r="5">
          <cell r="A5" t="str">
            <v>Федерация велосипедного спорта Новосибирской области</v>
          </cell>
        </row>
        <row r="6">
          <cell r="A6" t="str">
            <v>XXXIX Мемориал памяти сотрудников ГАИ Д.Байдуги и А.Шабалдина</v>
          </cell>
        </row>
        <row r="7">
          <cell r="A7" t="str">
            <v>ПЕРВЕНСТВО НОВОСИБИРСКОЙ ОБЛАСТИ</v>
          </cell>
        </row>
        <row r="8">
          <cell r="A8" t="str">
            <v>по велосипедному спорту</v>
          </cell>
        </row>
        <row r="10">
          <cell r="A10" t="str">
            <v xml:space="preserve">ИТОГОВЫЙ ПРОТОКОЛ </v>
          </cell>
        </row>
        <row r="11">
          <cell r="A11" t="str">
            <v>шоссе - критериум 20-40 км</v>
          </cell>
        </row>
        <row r="12">
          <cell r="A12" t="str">
            <v>ЮНОШИ 13-14 ЛЕТ</v>
          </cell>
        </row>
        <row r="14">
          <cell r="A14" t="str">
            <v>МЕСТО ПРОВЕДЕНИЯ: р.п. Маслянино</v>
          </cell>
          <cell r="G14" t="str">
            <v>НАЧАЛО ГОНКИ: 11ч 00м</v>
          </cell>
        </row>
        <row r="15">
          <cell r="A15" t="str">
            <v>ДАТА ПРОВЕДЕНИЯ: 26 ИЮНЯ 2025 ГОДА</v>
          </cell>
          <cell r="G15" t="str">
            <v>ОКОНЧАНИЕ ГОНКИ: 14ч 00м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ДОЦЕНКО С.А. (ВК, г. ОМСК) 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</row>
        <row r="20">
          <cell r="A20" t="str">
            <v>СУДЬЯ НА ФИНИШЕ:</v>
          </cell>
          <cell r="G20" t="str">
            <v xml:space="preserve">САВИЦКИЙ К.Н. (ВК, г. НОВОСИБИРСК) 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>
            <v>1</v>
          </cell>
          <cell r="B24">
            <v>16</v>
          </cell>
          <cell r="C24">
            <v>10139995131</v>
          </cell>
          <cell r="D24" t="str">
            <v>ПЕШНИН Данил Викторович</v>
          </cell>
          <cell r="E24">
            <v>40711</v>
          </cell>
          <cell r="F24" t="str">
            <v>1 СР</v>
          </cell>
          <cell r="G24" t="str">
            <v>Кемеровская область</v>
          </cell>
        </row>
        <row r="25">
          <cell r="A25">
            <v>2</v>
          </cell>
          <cell r="B25">
            <v>43</v>
          </cell>
          <cell r="C25">
            <v>10146252439</v>
          </cell>
          <cell r="D25" t="str">
            <v>ПУДОВ Артур Иванович</v>
          </cell>
          <cell r="E25">
            <v>41138</v>
          </cell>
          <cell r="F25" t="str">
            <v>1 СР</v>
          </cell>
          <cell r="G25" t="str">
            <v>Новосибирская область</v>
          </cell>
        </row>
        <row r="26">
          <cell r="A26">
            <v>3</v>
          </cell>
          <cell r="B26">
            <v>53</v>
          </cell>
          <cell r="C26">
            <v>10148667941</v>
          </cell>
          <cell r="D26" t="str">
            <v>ЕВДОКИМОВ Матвей Иванович</v>
          </cell>
          <cell r="E26">
            <v>40565</v>
          </cell>
          <cell r="F26" t="str">
            <v>2 СР</v>
          </cell>
          <cell r="G26" t="str">
            <v>Новосибирская область</v>
          </cell>
        </row>
        <row r="27">
          <cell r="A27">
            <v>4</v>
          </cell>
          <cell r="B27">
            <v>56</v>
          </cell>
          <cell r="C27">
            <v>10131541175</v>
          </cell>
          <cell r="D27" t="str">
            <v>ПОВИСОК Роман Юрьевич</v>
          </cell>
          <cell r="E27">
            <v>40633</v>
          </cell>
          <cell r="F27" t="str">
            <v>1 ЮН</v>
          </cell>
          <cell r="G27" t="str">
            <v>Новосибирская область</v>
          </cell>
        </row>
        <row r="28">
          <cell r="A28">
            <v>5</v>
          </cell>
          <cell r="B28">
            <v>14</v>
          </cell>
          <cell r="C28">
            <v>10153663340</v>
          </cell>
          <cell r="D28" t="str">
            <v>ЕФИМОВ Марк Владиславович</v>
          </cell>
          <cell r="E28">
            <v>40583</v>
          </cell>
          <cell r="F28" t="str">
            <v>2 СР</v>
          </cell>
          <cell r="G28" t="str">
            <v>Кемеровская область</v>
          </cell>
        </row>
        <row r="29">
          <cell r="A29">
            <v>6</v>
          </cell>
          <cell r="B29">
            <v>19</v>
          </cell>
          <cell r="C29">
            <v>0</v>
          </cell>
          <cell r="D29" t="str">
            <v>ШУМЕЕВ Тимофей Евгеньевич</v>
          </cell>
          <cell r="E29">
            <v>40668</v>
          </cell>
          <cell r="F29" t="str">
            <v>2 СР</v>
          </cell>
          <cell r="G29" t="str">
            <v>Кемеровская область</v>
          </cell>
        </row>
        <row r="30">
          <cell r="A30">
            <v>7</v>
          </cell>
          <cell r="B30">
            <v>54</v>
          </cell>
          <cell r="C30">
            <v>0</v>
          </cell>
          <cell r="D30" t="str">
            <v>ЖИРНОВ Артем Иванович</v>
          </cell>
          <cell r="E30">
            <v>41518</v>
          </cell>
          <cell r="F30" t="str">
            <v>2 ЮН</v>
          </cell>
          <cell r="G30" t="str">
            <v>Новосибирская область</v>
          </cell>
        </row>
        <row r="31">
          <cell r="A31">
            <v>8</v>
          </cell>
          <cell r="B31">
            <v>40</v>
          </cell>
          <cell r="C31">
            <v>10164567958</v>
          </cell>
          <cell r="D31" t="str">
            <v>ДМИТРИЕВ Роман Сергеевич</v>
          </cell>
          <cell r="E31">
            <v>41440</v>
          </cell>
          <cell r="F31" t="str">
            <v>2 ЮН</v>
          </cell>
          <cell r="G31" t="str">
            <v>Новосибирская область</v>
          </cell>
        </row>
        <row r="32">
          <cell r="A32">
            <v>9</v>
          </cell>
          <cell r="B32">
            <v>9</v>
          </cell>
          <cell r="C32">
            <v>10149840227</v>
          </cell>
          <cell r="D32" t="str">
            <v>СМЕТАНИН Данил Андреевич</v>
          </cell>
          <cell r="E32">
            <v>40690</v>
          </cell>
          <cell r="F32" t="str">
            <v>3 СР</v>
          </cell>
          <cell r="G32" t="str">
            <v>Кемеровская область</v>
          </cell>
        </row>
        <row r="33">
          <cell r="A33">
            <v>10</v>
          </cell>
          <cell r="B33">
            <v>18</v>
          </cell>
          <cell r="C33">
            <v>0</v>
          </cell>
          <cell r="D33" t="str">
            <v>УШАКОВ Семен Евгеньевич</v>
          </cell>
          <cell r="E33">
            <v>41200</v>
          </cell>
          <cell r="F33" t="str">
            <v>1 ЮН</v>
          </cell>
          <cell r="G33" t="str">
            <v>Кемеровская область</v>
          </cell>
        </row>
        <row r="34">
          <cell r="A34">
            <v>11</v>
          </cell>
          <cell r="B34">
            <v>15</v>
          </cell>
          <cell r="C34">
            <v>0</v>
          </cell>
          <cell r="D34" t="str">
            <v>ЛЕДОМСКИЙ Андрей Александрович</v>
          </cell>
          <cell r="E34">
            <v>40753</v>
          </cell>
          <cell r="F34" t="str">
            <v>1 ЮН</v>
          </cell>
          <cell r="G34" t="str">
            <v>Кемеровская область</v>
          </cell>
        </row>
        <row r="35">
          <cell r="A35">
            <v>12</v>
          </cell>
          <cell r="B35">
            <v>58</v>
          </cell>
          <cell r="C35">
            <v>10148787573</v>
          </cell>
          <cell r="D35" t="str">
            <v>УЛЬЯНОВ Михаил Александрович</v>
          </cell>
          <cell r="E35">
            <v>40856</v>
          </cell>
          <cell r="F35" t="str">
            <v>2 ЮН</v>
          </cell>
          <cell r="G35" t="str">
            <v>Новосибирская область</v>
          </cell>
        </row>
        <row r="36">
          <cell r="A36">
            <v>13</v>
          </cell>
          <cell r="B36">
            <v>57</v>
          </cell>
          <cell r="C36">
            <v>10158887802</v>
          </cell>
          <cell r="D36" t="str">
            <v>РУДАКОВ Роман Дмитриевич</v>
          </cell>
          <cell r="E36">
            <v>40951</v>
          </cell>
          <cell r="F36" t="str">
            <v>3 ЮН</v>
          </cell>
          <cell r="G36" t="str">
            <v>Новосибирская область</v>
          </cell>
        </row>
        <row r="37">
          <cell r="A37">
            <v>14</v>
          </cell>
          <cell r="B37">
            <v>13</v>
          </cell>
          <cell r="C37">
            <v>0</v>
          </cell>
          <cell r="D37" t="str">
            <v>ГРОМОВ Максим Сергеевич</v>
          </cell>
          <cell r="E37">
            <v>41546</v>
          </cell>
          <cell r="F37" t="str">
            <v>1 ЮН</v>
          </cell>
          <cell r="G37" t="str">
            <v>Кемеровская область</v>
          </cell>
        </row>
        <row r="38">
          <cell r="A38">
            <v>15</v>
          </cell>
          <cell r="B38">
            <v>17</v>
          </cell>
          <cell r="C38">
            <v>0</v>
          </cell>
          <cell r="D38" t="str">
            <v>САРСАЦКИЙ Кирилл Денисович</v>
          </cell>
          <cell r="E38">
            <v>40746</v>
          </cell>
          <cell r="F38" t="str">
            <v>1 ЮН</v>
          </cell>
          <cell r="G38" t="str">
            <v>Кемеровская область</v>
          </cell>
        </row>
        <row r="39">
          <cell r="A39">
            <v>16</v>
          </cell>
          <cell r="B39">
            <v>10</v>
          </cell>
          <cell r="C39">
            <v>0</v>
          </cell>
          <cell r="D39" t="str">
            <v>ФЕДОСОВ Федор Эдуардович</v>
          </cell>
          <cell r="E39">
            <v>41192</v>
          </cell>
          <cell r="F39" t="str">
            <v>3 СР</v>
          </cell>
          <cell r="G39" t="str">
            <v>Кемеровская область</v>
          </cell>
        </row>
        <row r="40">
          <cell r="A40">
            <v>17</v>
          </cell>
          <cell r="B40">
            <v>46</v>
          </cell>
          <cell r="C40">
            <v>0</v>
          </cell>
          <cell r="D40" t="str">
            <v>ВОЛОДИН Роман Евгеньевич</v>
          </cell>
          <cell r="E40">
            <v>41156</v>
          </cell>
          <cell r="F40" t="str">
            <v>1 ЮН</v>
          </cell>
          <cell r="G40" t="str">
            <v>Новосибирская область</v>
          </cell>
        </row>
        <row r="41">
          <cell r="A41">
            <v>18</v>
          </cell>
          <cell r="B41">
            <v>45</v>
          </cell>
          <cell r="C41">
            <v>0</v>
          </cell>
          <cell r="D41" t="str">
            <v>НИТЧЕНКО Артем Вячеславович</v>
          </cell>
          <cell r="E41">
            <v>40886</v>
          </cell>
          <cell r="F41" t="str">
            <v>3 СР</v>
          </cell>
          <cell r="G41" t="str">
            <v>Новосибирская область</v>
          </cell>
        </row>
        <row r="42">
          <cell r="A42">
            <v>19</v>
          </cell>
          <cell r="B42">
            <v>41</v>
          </cell>
          <cell r="C42">
            <v>10164563312</v>
          </cell>
          <cell r="D42" t="str">
            <v>ДРОЗДОВ Данил Игоревич</v>
          </cell>
          <cell r="E42">
            <v>41225</v>
          </cell>
          <cell r="F42" t="str">
            <v>2 ЮН</v>
          </cell>
          <cell r="G42" t="str">
            <v>Новосибирская область</v>
          </cell>
        </row>
        <row r="43">
          <cell r="A43" t="str">
            <v>нф</v>
          </cell>
          <cell r="B43">
            <v>42</v>
          </cell>
          <cell r="C43">
            <v>10164512283</v>
          </cell>
          <cell r="D43" t="str">
            <v>СТЕПИН Игорь Максимович</v>
          </cell>
          <cell r="E43">
            <v>41087</v>
          </cell>
          <cell r="F43" t="str">
            <v>2 ЮН</v>
          </cell>
          <cell r="G43" t="str">
            <v>Новосибирская область</v>
          </cell>
        </row>
        <row r="44">
          <cell r="A44" t="str">
            <v>нф</v>
          </cell>
          <cell r="B44">
            <v>44</v>
          </cell>
          <cell r="C44">
            <v>0</v>
          </cell>
          <cell r="D44" t="str">
            <v>ХАЛИУЛЛИН Александр Артурович</v>
          </cell>
          <cell r="E44">
            <v>41464</v>
          </cell>
          <cell r="F44" t="str">
            <v>1 ЮН</v>
          </cell>
          <cell r="G44" t="str">
            <v>Новосибирская область</v>
          </cell>
        </row>
        <row r="46">
          <cell r="A46" t="str">
            <v>ПОГОДНЫЕ УСЛОВИЯ</v>
          </cell>
        </row>
        <row r="47">
          <cell r="A47" t="str">
            <v>Температура: +22</v>
          </cell>
          <cell r="G47" t="str">
            <v>Субъектов РФ:</v>
          </cell>
        </row>
        <row r="48">
          <cell r="A48" t="str">
            <v>Влажность: 84%</v>
          </cell>
          <cell r="G48" t="str">
            <v>Заявлено:</v>
          </cell>
        </row>
        <row r="49">
          <cell r="A49" t="str">
            <v>Осадки: ясно</v>
          </cell>
          <cell r="G49" t="str">
            <v>Стартовало:</v>
          </cell>
        </row>
        <row r="50">
          <cell r="A50" t="str">
            <v>Ветер: 2 м/с (ю/з)</v>
          </cell>
          <cell r="G50" t="str">
            <v>Финишировало:</v>
          </cell>
        </row>
        <row r="51">
          <cell r="G51" t="str">
            <v>Лимит времени:</v>
          </cell>
        </row>
        <row r="52">
          <cell r="G52" t="str">
            <v>Н. финишировало:</v>
          </cell>
        </row>
        <row r="53">
          <cell r="G53" t="str">
            <v>Дисквалифицировано:</v>
          </cell>
        </row>
        <row r="54">
          <cell r="G54" t="str">
            <v>Н. стартовало:</v>
          </cell>
        </row>
        <row r="55">
          <cell r="A55" t="str">
            <v>ТЕХНИЧЕСКИЙ ДЕЛЕГАТ</v>
          </cell>
          <cell r="F55" t="str">
            <v>ГЛАВНЫЙ СУДЬЯ</v>
          </cell>
        </row>
        <row r="62">
          <cell r="F62" t="str">
            <v xml:space="preserve">ДОЦЕНКО С.А. (ВК, г. ОМСК) </v>
          </cell>
        </row>
      </sheetData>
      <sheetData sheetId="20">
        <row r="1">
          <cell r="A1" t="str">
            <v>Министерство спорта Российской Федерации</v>
          </cell>
        </row>
        <row r="2">
          <cell r="A2" t="str">
            <v>Министерство физической культуры и спорта Новосибирской области</v>
          </cell>
        </row>
        <row r="3">
          <cell r="A3" t="str">
            <v>Управление Государственной инспекции безопасности дорожного движения</v>
          </cell>
        </row>
        <row r="4">
          <cell r="A4" t="str">
            <v>ГУ МВД России по Новосибирской области</v>
          </cell>
        </row>
        <row r="5">
          <cell r="A5" t="str">
            <v>Федерация велосипедного спорта Новосибирской области</v>
          </cell>
        </row>
        <row r="6">
          <cell r="A6" t="str">
            <v>XXXIX Мемориал памяти сотрудников ГАИ Д.Байдуги и А.Шабалдина</v>
          </cell>
        </row>
        <row r="7">
          <cell r="A7" t="str">
            <v>ПЕРВЕНСТВО НОВОСИБИРСКОЙ ОБЛАСТИ</v>
          </cell>
        </row>
        <row r="8">
          <cell r="A8" t="str">
            <v>по велосипедному спорту</v>
          </cell>
        </row>
        <row r="9">
          <cell r="A9" t="str">
            <v xml:space="preserve">ИТОГОВЫЙ ПРОТОКОЛ </v>
          </cell>
        </row>
        <row r="10">
          <cell r="A10" t="str">
            <v>шоссе - групповая гонка</v>
          </cell>
        </row>
        <row r="11">
          <cell r="A11" t="str">
            <v>ДЕВУШКИ 13-14 ЛЕТ</v>
          </cell>
        </row>
        <row r="13">
          <cell r="A13" t="str">
            <v>МЕСТО ПРОВЕДЕНИЯ: р.п. Маслянино</v>
          </cell>
          <cell r="F13" t="str">
            <v>НАЧАЛО ГОНКИ: 11ч 00м</v>
          </cell>
        </row>
        <row r="14">
          <cell r="A14" t="str">
            <v>ДАТА ПРОВЕДЕНИЯ: 25 ИЮНЯ 2025 ГОДА</v>
          </cell>
          <cell r="F14" t="str">
            <v>ОКОНЧАНИЕ ГОНКИ: 14ч 00м</v>
          </cell>
        </row>
        <row r="15">
          <cell r="A15" t="str">
            <v>ИНФОРМАЦИЯ О ЖЮРИ И ГСК СОРЕВНОВАНИЙ:</v>
          </cell>
          <cell r="G15" t="str">
            <v>ТЕХНИЧЕСКИЕ ДАННЫЕ ТРАССЫ:</v>
          </cell>
        </row>
        <row r="16">
          <cell r="A16" t="str">
            <v>ТЕХНИЧЕСКИЙ ДЕЛЕГАТ ФВСР:</v>
          </cell>
          <cell r="G16" t="str">
            <v xml:space="preserve"> НАЗВАНИЕ ТРАССЫ / РЕГ. НОМЕР:</v>
          </cell>
        </row>
        <row r="17">
          <cell r="A17" t="str">
            <v>ГЛАВНЫЙ СУДЬЯ:</v>
          </cell>
          <cell r="F17" t="str">
            <v xml:space="preserve">ДОЦЕНКО С.А. (ВК, г. ОМСК) </v>
          </cell>
          <cell r="G17" t="str">
            <v xml:space="preserve"> МАКСИМАЛЬНЫЙ ПЕРЕПАД (HD):</v>
          </cell>
        </row>
        <row r="18">
          <cell r="A18" t="str">
            <v>ГЛАВНЫЙ СЕКРЕТАРЬ:</v>
          </cell>
          <cell r="F18" t="str">
            <v>СЛАБКОВСКАЯ В.Н. ( ВК, г. ОМСК)</v>
          </cell>
          <cell r="G18" t="str">
            <v xml:space="preserve"> СУММА ПЕРЕПАДОВ (ТС):</v>
          </cell>
        </row>
        <row r="19">
          <cell r="A19" t="str">
            <v>СУДЬЯ НА ФИНИШЕ:</v>
          </cell>
          <cell r="F19" t="str">
            <v xml:space="preserve">САВИЦКИЙ К.Н. (ВК, г. НОВОСИБИРСК) </v>
          </cell>
          <cell r="G19" t="str">
            <v xml:space="preserve"> ДЛИНА КРУГА/КРУГОВ:</v>
          </cell>
        </row>
        <row r="21">
          <cell r="A21" t="str">
            <v>МЕСТО</v>
          </cell>
          <cell r="B21" t="str">
            <v>НОМЕР</v>
          </cell>
          <cell r="C21" t="str">
            <v>КОД UCI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68</v>
          </cell>
          <cell r="C23">
            <v>10138574281</v>
          </cell>
          <cell r="D23" t="str">
            <v>БОБРОВНИКОВА Анна Андреевна</v>
          </cell>
          <cell r="E23">
            <v>41218</v>
          </cell>
          <cell r="F23" t="str">
            <v>2 СР</v>
          </cell>
          <cell r="G23" t="str">
            <v>Омская область</v>
          </cell>
        </row>
        <row r="24">
          <cell r="A24">
            <v>2</v>
          </cell>
          <cell r="B24">
            <v>69</v>
          </cell>
          <cell r="C24">
            <v>10146013171</v>
          </cell>
          <cell r="D24" t="str">
            <v>ИВАНОВА Анна Геннадьевна</v>
          </cell>
          <cell r="E24">
            <v>40985</v>
          </cell>
          <cell r="F24" t="str">
            <v>2 СР</v>
          </cell>
          <cell r="G24" t="str">
            <v>Омская область</v>
          </cell>
        </row>
        <row r="25">
          <cell r="A25">
            <v>3</v>
          </cell>
          <cell r="B25">
            <v>55</v>
          </cell>
          <cell r="C25">
            <v>10159471923</v>
          </cell>
          <cell r="D25" t="str">
            <v>МАРИСКИНА Стана Артемовна</v>
          </cell>
          <cell r="E25">
            <v>40633</v>
          </cell>
          <cell r="F25" t="str">
            <v>2 СР</v>
          </cell>
          <cell r="G25" t="str">
            <v>Новосибирская область</v>
          </cell>
        </row>
        <row r="26">
          <cell r="A26">
            <v>4</v>
          </cell>
          <cell r="B26">
            <v>6</v>
          </cell>
          <cell r="C26">
            <v>10156937694</v>
          </cell>
          <cell r="D26" t="str">
            <v>ШУБИНА Анна Павловна</v>
          </cell>
          <cell r="E26">
            <v>40710</v>
          </cell>
          <cell r="F26" t="str">
            <v>1 СР</v>
          </cell>
          <cell r="G26" t="str">
            <v>Кемеровская область</v>
          </cell>
        </row>
        <row r="27">
          <cell r="A27">
            <v>5</v>
          </cell>
          <cell r="B27">
            <v>7</v>
          </cell>
          <cell r="C27">
            <v>10140729806</v>
          </cell>
          <cell r="D27" t="str">
            <v>НАСИКОВСКАЯ Елизавета Александровна</v>
          </cell>
          <cell r="E27">
            <v>40951</v>
          </cell>
          <cell r="F27" t="str">
            <v>1 ЮН</v>
          </cell>
          <cell r="G27" t="str">
            <v>Кемеровская область</v>
          </cell>
        </row>
        <row r="28">
          <cell r="A28">
            <v>6</v>
          </cell>
          <cell r="B28">
            <v>29</v>
          </cell>
          <cell r="C28">
            <v>10146253550</v>
          </cell>
          <cell r="D28" t="str">
            <v>БРУМА Екатерина Вадимовна</v>
          </cell>
          <cell r="E28">
            <v>40889</v>
          </cell>
          <cell r="F28" t="str">
            <v>1 СР</v>
          </cell>
          <cell r="G28" t="str">
            <v>Новосибирская область</v>
          </cell>
        </row>
        <row r="29">
          <cell r="A29">
            <v>7</v>
          </cell>
          <cell r="B29">
            <v>8</v>
          </cell>
          <cell r="C29">
            <v>10160931064</v>
          </cell>
          <cell r="D29" t="str">
            <v>ЧЕРЕПАНОВА Елизавета Олеговна</v>
          </cell>
          <cell r="E29">
            <v>40814</v>
          </cell>
          <cell r="F29" t="str">
            <v>2 СР</v>
          </cell>
          <cell r="G29" t="str">
            <v>Кемеровская область</v>
          </cell>
        </row>
        <row r="30">
          <cell r="A30">
            <v>8</v>
          </cell>
          <cell r="B30">
            <v>39</v>
          </cell>
          <cell r="C30">
            <v>10164425589</v>
          </cell>
          <cell r="D30" t="str">
            <v>ИВАНОВА Анна Сергеевна</v>
          </cell>
          <cell r="E30">
            <v>41214</v>
          </cell>
          <cell r="F30" t="str">
            <v>2 ЮН</v>
          </cell>
          <cell r="G30" t="str">
            <v>Новосибирская область</v>
          </cell>
        </row>
        <row r="31">
          <cell r="A31">
            <v>9</v>
          </cell>
          <cell r="B31">
            <v>38</v>
          </cell>
          <cell r="C31">
            <v>10164811670</v>
          </cell>
          <cell r="D31" t="str">
            <v>ЦАРЕВА Ольга Романовна</v>
          </cell>
          <cell r="E31">
            <v>41667</v>
          </cell>
          <cell r="F31" t="str">
            <v>2 ЮН</v>
          </cell>
          <cell r="G31" t="str">
            <v>Новосибирская область</v>
          </cell>
        </row>
        <row r="32">
          <cell r="A32">
            <v>10</v>
          </cell>
          <cell r="B32">
            <v>22</v>
          </cell>
          <cell r="C32">
            <v>0</v>
          </cell>
          <cell r="D32" t="str">
            <v>ЦЫГАНКОВА Алена Захаровна</v>
          </cell>
          <cell r="E32">
            <v>42000</v>
          </cell>
          <cell r="F32" t="str">
            <v>1 ЮН</v>
          </cell>
          <cell r="G32" t="str">
            <v>Новосибирская область</v>
          </cell>
        </row>
        <row r="33">
          <cell r="A33">
            <v>11</v>
          </cell>
          <cell r="B33">
            <v>11</v>
          </cell>
          <cell r="C33">
            <v>0</v>
          </cell>
          <cell r="D33" t="str">
            <v>ШИПАЛОВА Виктория Юрьевна</v>
          </cell>
          <cell r="E33">
            <v>41358</v>
          </cell>
          <cell r="F33" t="str">
            <v>1 ЮН</v>
          </cell>
          <cell r="G33" t="str">
            <v>Кемеровская область</v>
          </cell>
        </row>
        <row r="34">
          <cell r="A34">
            <v>12</v>
          </cell>
          <cell r="B34">
            <v>21</v>
          </cell>
          <cell r="C34">
            <v>0</v>
          </cell>
          <cell r="D34" t="str">
            <v>РАЙШ Алиса Денисовна</v>
          </cell>
          <cell r="E34">
            <v>41619</v>
          </cell>
          <cell r="F34" t="str">
            <v>1 ЮН</v>
          </cell>
          <cell r="G34" t="str">
            <v>Новосибирская область</v>
          </cell>
        </row>
        <row r="36">
          <cell r="A36" t="str">
            <v>ПОГОДНЫЕ УСЛОВИЯ</v>
          </cell>
          <cell r="G36" t="str">
            <v>СТАТИСТИКА ГОНКИ</v>
          </cell>
        </row>
        <row r="37">
          <cell r="A37" t="str">
            <v>Температура: +22</v>
          </cell>
          <cell r="G37" t="str">
            <v>Субъектов РФ:</v>
          </cell>
        </row>
        <row r="38">
          <cell r="A38" t="str">
            <v>Влажность: 84%</v>
          </cell>
          <cell r="G38" t="str">
            <v>Заявлено:</v>
          </cell>
        </row>
        <row r="39">
          <cell r="A39" t="str">
            <v>Осадки: ясно</v>
          </cell>
          <cell r="G39" t="str">
            <v>Стартовало:</v>
          </cell>
        </row>
        <row r="40">
          <cell r="A40" t="str">
            <v>Ветер: 2 м/с (ю/з)</v>
          </cell>
          <cell r="G40" t="str">
            <v>Финишировало:</v>
          </cell>
        </row>
        <row r="41">
          <cell r="G41" t="str">
            <v>Лимит времени:</v>
          </cell>
        </row>
        <row r="42">
          <cell r="G42" t="str">
            <v>Н. финишировало:</v>
          </cell>
        </row>
        <row r="43">
          <cell r="G43" t="str">
            <v>Дисквалифицировано:</v>
          </cell>
        </row>
        <row r="44">
          <cell r="G44" t="str">
            <v>Н. стартовало:</v>
          </cell>
        </row>
        <row r="46">
          <cell r="A46" t="str">
            <v>ТЕХНИЧЕСКИЙ ДЕЛЕГАТ</v>
          </cell>
          <cell r="D46" t="str">
            <v>ГЛАВНЫЙ СУДЬЯ</v>
          </cell>
        </row>
        <row r="53">
          <cell r="D53" t="str">
            <v xml:space="preserve">ДОЦЕНКО С.А. (ВК, г. ОМСК) </v>
          </cell>
        </row>
      </sheetData>
      <sheetData sheetId="21">
        <row r="1">
          <cell r="A1" t="str">
            <v>Министерство спорта Российской Федерации</v>
          </cell>
        </row>
        <row r="2">
          <cell r="A2" t="str">
            <v>Министерство физической культуры и спорта Новосибирской области</v>
          </cell>
        </row>
        <row r="3">
          <cell r="A3" t="str">
            <v>Управление Государственной инспекции безопасности дорожного движения</v>
          </cell>
        </row>
        <row r="4">
          <cell r="A4" t="str">
            <v>ГУ МВД России по Новосибирской области</v>
          </cell>
        </row>
        <row r="5">
          <cell r="A5" t="str">
            <v>Федерация велосипедного спорта Новосибирской области</v>
          </cell>
        </row>
        <row r="6">
          <cell r="A6" t="str">
            <v>XXXIX Мемориал памяти сотрудников ГАИ Д.Байдуги и А.Шабалдина</v>
          </cell>
        </row>
        <row r="7">
          <cell r="A7" t="str">
            <v>ПЕРВЕНСТВО НОВОСИБИРСКОЙ ОБЛАСТИ</v>
          </cell>
        </row>
        <row r="8">
          <cell r="A8" t="str">
            <v>по велосипедному спорту</v>
          </cell>
        </row>
        <row r="9">
          <cell r="A9" t="str">
            <v xml:space="preserve">ИТОГОВЫЙ ПРОТОКОЛ </v>
          </cell>
        </row>
        <row r="10">
          <cell r="A10" t="str">
            <v>шоссе - групповая гонка</v>
          </cell>
        </row>
        <row r="11">
          <cell r="A11" t="str">
            <v>ЮНОШИ 13-14 ЛЕТ</v>
          </cell>
        </row>
        <row r="13">
          <cell r="A13" t="str">
            <v>МЕСТО ПРОВЕДЕНИЯ: р.п. Маслянино</v>
          </cell>
          <cell r="F13" t="str">
            <v>НАЧАЛО ГОНКИ: 11ч 00м</v>
          </cell>
        </row>
        <row r="14">
          <cell r="A14" t="str">
            <v>ДАТА ПРОВЕДЕНИЯ: 25 ИЮНЯ 2025 ГОДА</v>
          </cell>
          <cell r="F14" t="str">
            <v>ОКОНЧАНИЕ ГОНКИ: 14ч 00м</v>
          </cell>
        </row>
        <row r="15">
          <cell r="A15" t="str">
            <v>ИНФОРМАЦИЯ О ЖЮРИ И ГСК СОРЕВНОВАНИЙ:</v>
          </cell>
          <cell r="G15" t="str">
            <v>ТЕХНИЧЕСКИЕ ДАННЫЕ ТРАССЫ:</v>
          </cell>
        </row>
        <row r="16">
          <cell r="A16" t="str">
            <v>ТЕХНИЧЕСКИЙ ДЕЛЕГАТ ФВСР:</v>
          </cell>
          <cell r="G16" t="str">
            <v xml:space="preserve"> НАЗВАНИЕ ТРАССЫ / РЕГ. НОМЕР:</v>
          </cell>
        </row>
        <row r="17">
          <cell r="A17" t="str">
            <v>ГЛАВНЫЙ СУДЬЯ:</v>
          </cell>
          <cell r="F17" t="str">
            <v xml:space="preserve">ДОЦЕНКО С.А. (ВК, г. ОМСК) </v>
          </cell>
          <cell r="G17" t="str">
            <v xml:space="preserve"> МАКСИМАЛЬНЫЙ ПЕРЕПАД (HD):</v>
          </cell>
        </row>
        <row r="18">
          <cell r="A18" t="str">
            <v>ГЛАВНЫЙ СЕКРЕТАРЬ:</v>
          </cell>
          <cell r="F18" t="str">
            <v>СЛАБКОВСКАЯ В.Н. ( ВК, г. ОМСК)</v>
          </cell>
          <cell r="G18" t="str">
            <v xml:space="preserve"> СУММА ПЕРЕПАДОВ (ТС):</v>
          </cell>
        </row>
        <row r="19">
          <cell r="A19" t="str">
            <v>СУДЬЯ НА ФИНИШЕ:</v>
          </cell>
          <cell r="F19" t="str">
            <v xml:space="preserve">САВИЦКИЙ К.Н. (ВК, г. НОВОСИБИРСК) </v>
          </cell>
          <cell r="G19" t="str">
            <v xml:space="preserve"> ДЛИНА КРУГА/КРУГОВ:</v>
          </cell>
        </row>
        <row r="21">
          <cell r="A21" t="str">
            <v>МЕСТО</v>
          </cell>
          <cell r="B21" t="str">
            <v>НОМЕР</v>
          </cell>
          <cell r="C21" t="str">
            <v>КОД UCI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16</v>
          </cell>
          <cell r="C23">
            <v>10139995131</v>
          </cell>
          <cell r="D23" t="str">
            <v>ПЕШНИН Данил Викторович</v>
          </cell>
          <cell r="E23">
            <v>40711</v>
          </cell>
          <cell r="F23" t="str">
            <v>1 СР</v>
          </cell>
          <cell r="G23" t="str">
            <v>Кемеровская область</v>
          </cell>
        </row>
        <row r="24">
          <cell r="A24">
            <v>2</v>
          </cell>
          <cell r="B24">
            <v>43</v>
          </cell>
          <cell r="C24">
            <v>10146252439</v>
          </cell>
          <cell r="D24" t="str">
            <v>ПУДОВ Артур Иванович</v>
          </cell>
          <cell r="E24">
            <v>41138</v>
          </cell>
          <cell r="F24" t="str">
            <v>1 СР</v>
          </cell>
          <cell r="G24" t="str">
            <v>Новосибирская область</v>
          </cell>
        </row>
        <row r="25">
          <cell r="A25">
            <v>3</v>
          </cell>
          <cell r="B25">
            <v>53</v>
          </cell>
          <cell r="C25">
            <v>10148667941</v>
          </cell>
          <cell r="D25" t="str">
            <v>ЕВДОКИМОВ Матвей Иванович</v>
          </cell>
          <cell r="E25">
            <v>40565</v>
          </cell>
          <cell r="F25" t="str">
            <v>2 СР</v>
          </cell>
          <cell r="G25" t="str">
            <v>Новосибирская область</v>
          </cell>
        </row>
        <row r="26">
          <cell r="A26">
            <v>4</v>
          </cell>
          <cell r="B26">
            <v>14</v>
          </cell>
          <cell r="C26">
            <v>10153663340</v>
          </cell>
          <cell r="D26" t="str">
            <v>ЕФИМОВ Марк Владиславович</v>
          </cell>
          <cell r="E26">
            <v>40583</v>
          </cell>
          <cell r="F26" t="str">
            <v>2 СР</v>
          </cell>
          <cell r="G26" t="str">
            <v>Кемеровская область</v>
          </cell>
        </row>
        <row r="27">
          <cell r="A27">
            <v>5</v>
          </cell>
          <cell r="B27">
            <v>56</v>
          </cell>
          <cell r="C27">
            <v>10131541175</v>
          </cell>
          <cell r="D27" t="str">
            <v>ПОВИСОК Роман Юрьевич</v>
          </cell>
          <cell r="E27">
            <v>40633</v>
          </cell>
          <cell r="F27" t="str">
            <v>1 ЮН</v>
          </cell>
          <cell r="G27" t="str">
            <v>Новосибирская область</v>
          </cell>
        </row>
        <row r="28">
          <cell r="A28">
            <v>6</v>
          </cell>
          <cell r="B28">
            <v>19</v>
          </cell>
          <cell r="C28">
            <v>0</v>
          </cell>
          <cell r="D28" t="str">
            <v>ШУМЕЕВ Тимофей Евгеньевич</v>
          </cell>
          <cell r="E28">
            <v>40668</v>
          </cell>
          <cell r="F28" t="str">
            <v>2 СР</v>
          </cell>
          <cell r="G28" t="str">
            <v>Кемеровская область</v>
          </cell>
        </row>
        <row r="29">
          <cell r="A29">
            <v>7</v>
          </cell>
          <cell r="B29">
            <v>57</v>
          </cell>
          <cell r="C29">
            <v>10158887802</v>
          </cell>
          <cell r="D29" t="str">
            <v>РУДАКОВ Роман Дмитриевич</v>
          </cell>
          <cell r="E29">
            <v>40951</v>
          </cell>
          <cell r="F29" t="str">
            <v>3 ЮН</v>
          </cell>
          <cell r="G29" t="str">
            <v>Новосибирская область</v>
          </cell>
        </row>
        <row r="30">
          <cell r="A30">
            <v>8</v>
          </cell>
          <cell r="B30">
            <v>17</v>
          </cell>
          <cell r="C30">
            <v>0</v>
          </cell>
          <cell r="D30" t="str">
            <v>САРСАЦКИЙ Кирилл Денисович</v>
          </cell>
          <cell r="E30">
            <v>40746</v>
          </cell>
          <cell r="F30" t="str">
            <v>1 ЮН</v>
          </cell>
          <cell r="G30" t="str">
            <v>Кемеровская область</v>
          </cell>
        </row>
        <row r="31">
          <cell r="A31">
            <v>9</v>
          </cell>
          <cell r="B31">
            <v>15</v>
          </cell>
          <cell r="C31">
            <v>0</v>
          </cell>
          <cell r="D31" t="str">
            <v>ЛЕДОМСКИЙ Андрей Александрович</v>
          </cell>
          <cell r="E31">
            <v>40753</v>
          </cell>
          <cell r="F31" t="str">
            <v>1 ЮН</v>
          </cell>
          <cell r="G31" t="str">
            <v>Кемеровская область</v>
          </cell>
        </row>
        <row r="32">
          <cell r="A32">
            <v>10</v>
          </cell>
          <cell r="B32">
            <v>13</v>
          </cell>
          <cell r="C32">
            <v>0</v>
          </cell>
          <cell r="D32" t="str">
            <v>ГРОМОВ Максим Сергеевич</v>
          </cell>
          <cell r="E32">
            <v>41546</v>
          </cell>
          <cell r="F32" t="str">
            <v>1 ЮН</v>
          </cell>
          <cell r="G32" t="str">
            <v>Кемеровская область</v>
          </cell>
        </row>
        <row r="33">
          <cell r="A33">
            <v>11</v>
          </cell>
          <cell r="B33">
            <v>40</v>
          </cell>
          <cell r="C33">
            <v>10164567958</v>
          </cell>
          <cell r="D33" t="str">
            <v>ДМИТРИЕВ Роман Сергеевич</v>
          </cell>
          <cell r="E33">
            <v>41440</v>
          </cell>
          <cell r="F33" t="str">
            <v>2 ЮН</v>
          </cell>
          <cell r="G33" t="str">
            <v>Новосибирская область</v>
          </cell>
        </row>
        <row r="34">
          <cell r="A34">
            <v>12</v>
          </cell>
          <cell r="B34">
            <v>18</v>
          </cell>
          <cell r="C34">
            <v>0</v>
          </cell>
          <cell r="D34" t="str">
            <v>УШАКОВ Семен Евгеньевич</v>
          </cell>
          <cell r="E34">
            <v>41200</v>
          </cell>
          <cell r="F34" t="str">
            <v>1 ЮН</v>
          </cell>
          <cell r="G34" t="str">
            <v>Кемеровская область</v>
          </cell>
        </row>
        <row r="35">
          <cell r="A35">
            <v>13</v>
          </cell>
          <cell r="B35">
            <v>54</v>
          </cell>
          <cell r="C35">
            <v>0</v>
          </cell>
          <cell r="D35" t="str">
            <v>ЖИРНОВ Артем Иванович</v>
          </cell>
          <cell r="E35">
            <v>41518</v>
          </cell>
          <cell r="F35" t="str">
            <v>2 ЮН</v>
          </cell>
          <cell r="G35" t="str">
            <v>Новосибирская область</v>
          </cell>
        </row>
        <row r="36">
          <cell r="A36">
            <v>14</v>
          </cell>
          <cell r="B36">
            <v>9</v>
          </cell>
          <cell r="C36">
            <v>10149840227</v>
          </cell>
          <cell r="D36" t="str">
            <v>СМЕТАНИН Данил Андреевич</v>
          </cell>
          <cell r="E36">
            <v>40690</v>
          </cell>
          <cell r="F36" t="str">
            <v>3 СР</v>
          </cell>
          <cell r="G36" t="str">
            <v>Кемеровская область</v>
          </cell>
        </row>
        <row r="37">
          <cell r="A37">
            <v>15</v>
          </cell>
          <cell r="B37">
            <v>45</v>
          </cell>
          <cell r="C37">
            <v>0</v>
          </cell>
          <cell r="D37" t="str">
            <v>НИТЧЕНКО Артем Вячеславович</v>
          </cell>
          <cell r="E37">
            <v>40886</v>
          </cell>
          <cell r="F37" t="str">
            <v>3 СР</v>
          </cell>
          <cell r="G37" t="str">
            <v>Новосибирская область</v>
          </cell>
        </row>
        <row r="38">
          <cell r="A38">
            <v>16</v>
          </cell>
          <cell r="B38">
            <v>58</v>
          </cell>
          <cell r="C38">
            <v>10148787573</v>
          </cell>
          <cell r="D38" t="str">
            <v>УЛЬЯНОВ Михаил Александрович</v>
          </cell>
          <cell r="E38">
            <v>40856</v>
          </cell>
          <cell r="F38" t="str">
            <v>2 ЮН</v>
          </cell>
          <cell r="G38" t="str">
            <v>Новосибирская область</v>
          </cell>
        </row>
        <row r="39">
          <cell r="A39">
            <v>17</v>
          </cell>
          <cell r="B39">
            <v>10</v>
          </cell>
          <cell r="C39">
            <v>0</v>
          </cell>
          <cell r="D39" t="str">
            <v>ФЕДОСОВ Федор Эдуардович</v>
          </cell>
          <cell r="E39">
            <v>41192</v>
          </cell>
          <cell r="F39" t="str">
            <v>3 СР</v>
          </cell>
          <cell r="G39" t="str">
            <v>Кемеровская область</v>
          </cell>
        </row>
        <row r="40">
          <cell r="A40">
            <v>18</v>
          </cell>
          <cell r="B40">
            <v>46</v>
          </cell>
          <cell r="C40">
            <v>0</v>
          </cell>
          <cell r="D40" t="str">
            <v>ВОЛОДИН Роман Евгеньевич</v>
          </cell>
          <cell r="E40">
            <v>41156</v>
          </cell>
          <cell r="F40" t="str">
            <v>1 ЮН</v>
          </cell>
          <cell r="G40" t="str">
            <v>Новосибирская область</v>
          </cell>
        </row>
        <row r="41">
          <cell r="A41">
            <v>19</v>
          </cell>
          <cell r="B41">
            <v>41</v>
          </cell>
          <cell r="C41">
            <v>10164563312</v>
          </cell>
          <cell r="D41" t="str">
            <v>ДРОЗДОВ Данил Игоревич</v>
          </cell>
          <cell r="E41">
            <v>41225</v>
          </cell>
          <cell r="F41" t="str">
            <v>2 ЮН</v>
          </cell>
          <cell r="G41" t="str">
            <v>Новосибирская область</v>
          </cell>
        </row>
        <row r="42">
          <cell r="A42">
            <v>20</v>
          </cell>
          <cell r="B42">
            <v>44</v>
          </cell>
          <cell r="C42">
            <v>0</v>
          </cell>
          <cell r="D42" t="str">
            <v>ХАЛИУЛЛИН Александр Артурович</v>
          </cell>
          <cell r="E42">
            <v>41464</v>
          </cell>
          <cell r="F42" t="str">
            <v>1 ЮН</v>
          </cell>
          <cell r="G42" t="str">
            <v>Новосибирская область</v>
          </cell>
        </row>
        <row r="43">
          <cell r="A43">
            <v>21</v>
          </cell>
          <cell r="B43">
            <v>42</v>
          </cell>
          <cell r="C43">
            <v>10164512283</v>
          </cell>
          <cell r="D43" t="str">
            <v>СТЕПИН Игорь Максимович</v>
          </cell>
          <cell r="E43">
            <v>41087</v>
          </cell>
          <cell r="F43" t="str">
            <v>2 ЮН</v>
          </cell>
          <cell r="G43" t="str">
            <v>Новосибирская область</v>
          </cell>
        </row>
        <row r="45">
          <cell r="A45" t="str">
            <v>ПОГОДНЫЕ УСЛОВИЯ</v>
          </cell>
          <cell r="G45" t="str">
            <v>СТАТИСТИКА ГОНКИ</v>
          </cell>
        </row>
        <row r="46">
          <cell r="A46" t="str">
            <v>Температура: +22</v>
          </cell>
          <cell r="G46" t="str">
            <v>Субъектов РФ:</v>
          </cell>
        </row>
        <row r="47">
          <cell r="A47" t="str">
            <v>Влажность: 84%</v>
          </cell>
          <cell r="G47" t="str">
            <v>Заявлено:</v>
          </cell>
        </row>
        <row r="48">
          <cell r="A48" t="str">
            <v>Осадки: ясно</v>
          </cell>
          <cell r="G48" t="str">
            <v>Стартовало:</v>
          </cell>
        </row>
        <row r="49">
          <cell r="A49" t="str">
            <v>Ветер: 2 м/с (ю/з)</v>
          </cell>
          <cell r="G49" t="str">
            <v>Финишировало:</v>
          </cell>
        </row>
        <row r="50">
          <cell r="G50" t="str">
            <v>Лимит времени:</v>
          </cell>
        </row>
        <row r="51">
          <cell r="G51" t="str">
            <v>Н. финишировало:</v>
          </cell>
        </row>
        <row r="52">
          <cell r="G52" t="str">
            <v>Дисквалифицировано:</v>
          </cell>
        </row>
        <row r="53">
          <cell r="G53" t="str">
            <v>Н. стартовало:</v>
          </cell>
        </row>
        <row r="55">
          <cell r="A55" t="str">
            <v>ТЕХНИЧЕСКИЙ ДЕЛЕГАТ</v>
          </cell>
          <cell r="D55" t="str">
            <v>ГЛАВНЫЙ СУДЬЯ</v>
          </cell>
        </row>
        <row r="62">
          <cell r="D62" t="str">
            <v xml:space="preserve">ДОЦЕНКО С.А. (ВК, г. ОМСК) </v>
          </cell>
        </row>
      </sheetData>
      <sheetData sheetId="22">
        <row r="1">
          <cell r="A1" t="str">
            <v>Министерство спорта Российской Федерации</v>
          </cell>
        </row>
        <row r="2">
          <cell r="A2" t="str">
            <v>Министерство физической культуры и спорта Новосибирской области</v>
          </cell>
        </row>
        <row r="3">
          <cell r="A3" t="str">
            <v>Управление Государственной инспекции безопасности дорожного движения</v>
          </cell>
        </row>
        <row r="4">
          <cell r="A4" t="str">
            <v>ГУ МВД России по Новосибирской области</v>
          </cell>
        </row>
        <row r="5">
          <cell r="A5" t="str">
            <v>Федерация велосипедного спорта Новосибирской области</v>
          </cell>
        </row>
        <row r="6">
          <cell r="A6" t="str">
            <v>XXXIX Мемориал памяти сотрудников ГАИ Д.Байдуги и А.Шабалдина</v>
          </cell>
        </row>
        <row r="7">
          <cell r="A7" t="str">
            <v>ПЕРВЕНСТВО НОВОСИБИРСКОЙ ОБЛАСТИ</v>
          </cell>
        </row>
        <row r="8">
          <cell r="A8" t="str">
            <v>по велосипедному спорту</v>
          </cell>
        </row>
        <row r="9">
          <cell r="A9" t="str">
            <v xml:space="preserve">ИТОГОВЫЙ ПРОТОКОЛ </v>
          </cell>
        </row>
        <row r="10">
          <cell r="A10" t="str">
            <v>шоссе - групповая гонка</v>
          </cell>
        </row>
        <row r="11">
          <cell r="A11" t="str">
            <v>ЮНОШИ 15-16 ЛЕТ</v>
          </cell>
        </row>
        <row r="13">
          <cell r="A13" t="str">
            <v>МЕСТО ПРОВЕДЕНИЯ: р.п. Маслянино</v>
          </cell>
          <cell r="F13" t="str">
            <v>НАЧАЛО ГОНКИ: 11ч 00м</v>
          </cell>
        </row>
        <row r="14">
          <cell r="A14" t="str">
            <v>ДАТА ПРОВЕДЕНИЯ: 25 ИЮНЯ 2025 ГОДА</v>
          </cell>
          <cell r="F14" t="str">
            <v>ОКОНЧАНИЕ ГОНКИ: 14ч 00м</v>
          </cell>
        </row>
        <row r="15">
          <cell r="A15" t="str">
            <v>ИНФОРМАЦИЯ О ЖЮРИ И ГСК СОРЕВНОВАНИЙ:</v>
          </cell>
          <cell r="G15" t="str">
            <v>ТЕХНИЧЕСКИЕ ДАННЫЕ ТРАССЫ:</v>
          </cell>
        </row>
        <row r="16">
          <cell r="A16" t="str">
            <v>ТЕХНИЧЕСКИЙ ДЕЛЕГАТ ФВСР:</v>
          </cell>
          <cell r="G16" t="str">
            <v xml:space="preserve"> НАЗВАНИЕ ТРАССЫ / РЕГ. НОМЕР:</v>
          </cell>
        </row>
        <row r="17">
          <cell r="A17" t="str">
            <v>ГЛАВНЫЙ СУДЬЯ:</v>
          </cell>
          <cell r="F17" t="str">
            <v xml:space="preserve">ДОЦЕНКО С.А. (ВК, г. ОМСК) </v>
          </cell>
          <cell r="G17" t="str">
            <v xml:space="preserve"> МАКСИМАЛЬНЫЙ ПЕРЕПАД (HD):</v>
          </cell>
        </row>
        <row r="18">
          <cell r="A18" t="str">
            <v>ГЛАВНЫЙ СЕКРЕТАРЬ:</v>
          </cell>
          <cell r="F18" t="str">
            <v>СЛАБКОВСКАЯ В.Н. ( ВК, г. ОМСК)</v>
          </cell>
          <cell r="G18" t="str">
            <v xml:space="preserve"> СУММА ПЕРЕПАДОВ (ТС):</v>
          </cell>
        </row>
        <row r="19">
          <cell r="A19" t="str">
            <v>СУДЬЯ НА ФИНИШЕ:</v>
          </cell>
          <cell r="F19" t="str">
            <v xml:space="preserve">САВИЦКИЙ К.Н. (ВК, г. НОВОСИБИРСК) </v>
          </cell>
          <cell r="G19" t="str">
            <v xml:space="preserve"> ДЛИНА КРУГА/КРУГОВ:</v>
          </cell>
        </row>
        <row r="21">
          <cell r="A21" t="str">
            <v>МЕСТО</v>
          </cell>
          <cell r="B21" t="str">
            <v>НОМЕР</v>
          </cell>
          <cell r="C21" t="str">
            <v>КОД UCI</v>
          </cell>
          <cell r="D21" t="str">
            <v>ФАМИЛИЯ ИМЯ</v>
          </cell>
          <cell r="E21" t="str">
            <v>ДАТА РОЖД.</v>
          </cell>
          <cell r="F21" t="str">
            <v>РАЗРЯД,
ЗВАНИЕ</v>
          </cell>
          <cell r="G21" t="str">
            <v>ТЕРРИТОРИАЛЬНАЯ ПРИНАДЛЕЖНОСТЬ</v>
          </cell>
        </row>
        <row r="23">
          <cell r="A23">
            <v>1</v>
          </cell>
          <cell r="B23">
            <v>66</v>
          </cell>
          <cell r="C23">
            <v>10159544166</v>
          </cell>
          <cell r="D23" t="str">
            <v>ДАНИЛЬЧЕНКО Тимофей Вячеславович</v>
          </cell>
          <cell r="E23">
            <v>40528</v>
          </cell>
          <cell r="F23" t="str">
            <v>2 ЮН</v>
          </cell>
          <cell r="G23" t="str">
            <v>Новосибирская область</v>
          </cell>
        </row>
        <row r="24">
          <cell r="A24">
            <v>2</v>
          </cell>
          <cell r="B24">
            <v>52</v>
          </cell>
          <cell r="C24">
            <v>10148878311</v>
          </cell>
          <cell r="D24" t="str">
            <v>БЫКОВ Глеб Артурович</v>
          </cell>
          <cell r="E24">
            <v>40322</v>
          </cell>
          <cell r="F24">
            <v>0</v>
          </cell>
          <cell r="G24" t="str">
            <v>Новосибирская область</v>
          </cell>
        </row>
        <row r="26">
          <cell r="A26" t="str">
            <v>ПОГОДНЫЕ УСЛОВИЯ</v>
          </cell>
          <cell r="G26" t="str">
            <v>СТАТИСТИКА ГОНКИ</v>
          </cell>
        </row>
        <row r="27">
          <cell r="A27" t="str">
            <v>Температура: +22</v>
          </cell>
          <cell r="G27" t="str">
            <v>Субъектов РФ:</v>
          </cell>
        </row>
        <row r="28">
          <cell r="A28" t="str">
            <v>Влажность: 84%</v>
          </cell>
          <cell r="G28" t="str">
            <v>Заявлено:</v>
          </cell>
        </row>
        <row r="29">
          <cell r="A29" t="str">
            <v>Осадки: ясно</v>
          </cell>
          <cell r="G29" t="str">
            <v>Стартовало:</v>
          </cell>
        </row>
        <row r="30">
          <cell r="A30" t="str">
            <v>Ветер: 2 м/с (ю/з)</v>
          </cell>
          <cell r="G30" t="str">
            <v>Финишировало:</v>
          </cell>
        </row>
        <row r="31">
          <cell r="G31" t="str">
            <v>Лимит времени:</v>
          </cell>
        </row>
        <row r="32">
          <cell r="G32" t="str">
            <v>Н. финишировало:</v>
          </cell>
        </row>
        <row r="33">
          <cell r="G33" t="str">
            <v>Дисквалифицировано:</v>
          </cell>
        </row>
        <row r="34">
          <cell r="G34" t="str">
            <v>Н. стартовало:</v>
          </cell>
        </row>
        <row r="36">
          <cell r="A36" t="str">
            <v>ТЕХНИЧЕСКИЙ ДЕЛЕГАТ</v>
          </cell>
          <cell r="D36" t="str">
            <v>ГЛАВНЫЙ СУДЬЯ</v>
          </cell>
        </row>
        <row r="43">
          <cell r="D43" t="str">
            <v xml:space="preserve">ДОЦЕНКО С.А. (ВК, г. ОМСК) </v>
          </cell>
        </row>
      </sheetData>
      <sheetData sheetId="23">
        <row r="1">
          <cell r="A1" t="str">
            <v>Министерство спорта Российской Федерации</v>
          </cell>
        </row>
        <row r="2">
          <cell r="A2" t="str">
            <v>Министерство физической культуры и спорта Новосибирской области</v>
          </cell>
        </row>
        <row r="3">
          <cell r="A3" t="str">
            <v>Управление Государственной инспекции безопасности дорожного движения</v>
          </cell>
        </row>
        <row r="4">
          <cell r="A4" t="str">
            <v>ГУ МВД России по Новосибирской области</v>
          </cell>
        </row>
        <row r="5">
          <cell r="A5" t="str">
            <v>Федерация велосипедного спорта Новосибирской области</v>
          </cell>
        </row>
        <row r="6">
          <cell r="A6" t="str">
            <v>XXXIX Мемориал памяти сотрудников ГАИ Д.Байдуги и А.Шабалдина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 xml:space="preserve">ИТОГОВЫЙ ПРОТОКОЛ </v>
          </cell>
        </row>
        <row r="11">
          <cell r="A11" t="str">
            <v>шоссе - критериум 20-40 км</v>
          </cell>
        </row>
        <row r="12">
          <cell r="A12" t="str">
            <v>ЮНИОРКИ 17-18 ЛЕТ</v>
          </cell>
        </row>
        <row r="14">
          <cell r="A14" t="str">
            <v>МЕСТО ПРОВЕДЕНИЯ: р.п. Маслянино</v>
          </cell>
          <cell r="G14" t="str">
            <v>НАЧАЛО ГОНКИ: 11ч 00м</v>
          </cell>
        </row>
        <row r="15">
          <cell r="A15" t="str">
            <v>ДАТА ПРОВЕДЕНИЯ: 26 ИЮНЯ 2025 ГОДА</v>
          </cell>
          <cell r="G15" t="str">
            <v>ОКОНЧАНИЕ ГОНКИ: 14ч 00м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ДОЦЕНКО С.А. (ВК, г. ОМСК) </v>
          </cell>
        </row>
        <row r="19">
          <cell r="A19" t="str">
            <v>ГЛАВНЫЙ СЕКРЕТАРЬ:</v>
          </cell>
          <cell r="G19" t="str">
            <v>СЛАБКОВСКАЯ В.Н. ( ВК, г. ОМСК)</v>
          </cell>
        </row>
        <row r="20">
          <cell r="A20" t="str">
            <v>СУДЬЯ НА ФИНИШЕ:</v>
          </cell>
          <cell r="G20" t="str">
            <v xml:space="preserve">САВИЦКИЙ К.Н. (ВК, г. НОВОСИБИРСК) 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ФАМИЛИЯ ИМЯ</v>
          </cell>
          <cell r="E22" t="str">
            <v>ДАТА РОЖД.</v>
          </cell>
          <cell r="F22" t="str">
            <v>РАЗРЯД,
ЗВАНИЕ</v>
          </cell>
          <cell r="G22" t="str">
            <v>ТЕРРИТОРИАЛЬНАЯ ПРИНАДЛЕЖНОСТЬ</v>
          </cell>
        </row>
        <row r="24">
          <cell r="A24">
            <v>1</v>
          </cell>
          <cell r="B24">
            <v>12</v>
          </cell>
          <cell r="C24">
            <v>10114286996</v>
          </cell>
          <cell r="D24" t="str">
            <v>КРАСЮК Варвара Владимировна</v>
          </cell>
          <cell r="E24">
            <v>39383</v>
          </cell>
          <cell r="F24" t="str">
            <v>КМС</v>
          </cell>
          <cell r="G24" t="str">
            <v>Кемеровская область</v>
          </cell>
        </row>
        <row r="25">
          <cell r="A25">
            <v>2</v>
          </cell>
          <cell r="B25">
            <v>67</v>
          </cell>
          <cell r="C25">
            <v>10128500934</v>
          </cell>
          <cell r="D25" t="str">
            <v>ГЕРАСИМОВА Александра Павловна</v>
          </cell>
          <cell r="E25">
            <v>39652</v>
          </cell>
          <cell r="F25" t="str">
            <v>КМС</v>
          </cell>
          <cell r="G25" t="str">
            <v>Новосибирская область</v>
          </cell>
        </row>
        <row r="27">
          <cell r="A27" t="str">
            <v>ПОГОДНЫЕ УСЛОВИЯ</v>
          </cell>
        </row>
        <row r="28">
          <cell r="A28" t="str">
            <v>Температура: +22</v>
          </cell>
          <cell r="G28" t="str">
            <v>Субъектов РФ:</v>
          </cell>
        </row>
        <row r="29">
          <cell r="A29" t="str">
            <v>Влажность: 84%</v>
          </cell>
          <cell r="G29" t="str">
            <v>Заявлено:</v>
          </cell>
        </row>
        <row r="30">
          <cell r="A30" t="str">
            <v>Осадки: ясно</v>
          </cell>
          <cell r="G30" t="str">
            <v>Стартовало:</v>
          </cell>
        </row>
        <row r="31">
          <cell r="A31" t="str">
            <v>Ветер: 2 м/с (ю/з)</v>
          </cell>
          <cell r="G31" t="str">
            <v>Финишировало:</v>
          </cell>
        </row>
        <row r="32">
          <cell r="G32" t="str">
            <v>Лимит времени:</v>
          </cell>
        </row>
        <row r="33">
          <cell r="G33" t="str">
            <v>Н. финишировало:</v>
          </cell>
        </row>
        <row r="34">
          <cell r="G34" t="str">
            <v>Дисквалифицировано:</v>
          </cell>
        </row>
        <row r="35">
          <cell r="G35" t="str">
            <v>Н. стартовало:</v>
          </cell>
        </row>
        <row r="36">
          <cell r="A36" t="str">
            <v>ТЕХНИЧЕСКИЙ ДЕЛЕГАТ</v>
          </cell>
          <cell r="F36" t="str">
            <v>ГЛАВНЫЙ СУДЬЯ</v>
          </cell>
        </row>
        <row r="43">
          <cell r="F43" t="str">
            <v xml:space="preserve">ДОЦЕНКО С.А. (ВК, г. ОМСК) </v>
          </cell>
        </row>
      </sheetData>
      <sheetData sheetId="24">
        <row r="1">
          <cell r="A1" t="str">
            <v>г.Омск</v>
          </cell>
        </row>
        <row r="3">
          <cell r="A3" t="str">
            <v>РЕГИСТРАЦИЯ</v>
          </cell>
        </row>
        <row r="4">
          <cell r="B4" t="str">
            <v>№ уч-ка</v>
          </cell>
          <cell r="C4" t="str">
            <v>Ф.И.</v>
          </cell>
          <cell r="F4" t="str">
            <v>№ уч-ка</v>
          </cell>
          <cell r="G4" t="str">
            <v>Ф.И.</v>
          </cell>
        </row>
        <row r="5">
          <cell r="B5" t="str">
            <v>Свердловская обл.</v>
          </cell>
          <cell r="F5" t="str">
            <v>Тюменская обл.-2</v>
          </cell>
        </row>
        <row r="6">
          <cell r="A6">
            <v>1</v>
          </cell>
          <cell r="B6">
            <v>36</v>
          </cell>
          <cell r="C6" t="str">
            <v>САДЫКОВ Ильяс</v>
          </cell>
          <cell r="E6">
            <v>6</v>
          </cell>
          <cell r="F6">
            <v>46</v>
          </cell>
          <cell r="G6" t="str">
            <v>ТИХОНОВ Александр</v>
          </cell>
        </row>
        <row r="7">
          <cell r="B7">
            <v>37</v>
          </cell>
          <cell r="C7" t="str">
            <v>МЕЩЕРЯКОВ Илья</v>
          </cell>
          <cell r="F7">
            <v>47</v>
          </cell>
          <cell r="G7" t="str">
            <v>АНТОНОВ Владислав</v>
          </cell>
        </row>
        <row r="8">
          <cell r="B8">
            <v>38</v>
          </cell>
          <cell r="C8" t="str">
            <v>САННИКОВ Евгений</v>
          </cell>
          <cell r="F8">
            <v>48</v>
          </cell>
          <cell r="G8" t="str">
            <v>МИХАЙЛОВ Даниил</v>
          </cell>
        </row>
        <row r="9">
          <cell r="B9">
            <v>39</v>
          </cell>
          <cell r="C9" t="str">
            <v>АНДРОСЕНКО Егор</v>
          </cell>
          <cell r="F9">
            <v>49</v>
          </cell>
          <cell r="G9" t="str">
            <v>ЗОММЕР Максим</v>
          </cell>
        </row>
        <row r="10">
          <cell r="B10">
            <v>40</v>
          </cell>
          <cell r="C10" t="str">
            <v>НАГОРНОВ Богдан</v>
          </cell>
          <cell r="F10">
            <v>50</v>
          </cell>
          <cell r="G10" t="str">
            <v>МАТВЕЕВ Никита</v>
          </cell>
        </row>
        <row r="11">
          <cell r="B11" t="str">
            <v>Омская обл. - 1</v>
          </cell>
          <cell r="F11" t="str">
            <v>Омская обл.- 2</v>
          </cell>
        </row>
        <row r="12">
          <cell r="A12">
            <v>2</v>
          </cell>
          <cell r="B12">
            <v>1</v>
          </cell>
          <cell r="C12" t="str">
            <v>ХРИСТОЛЮБОВ Павел</v>
          </cell>
          <cell r="E12">
            <v>7</v>
          </cell>
          <cell r="F12">
            <v>7</v>
          </cell>
          <cell r="G12" t="str">
            <v>КУЗНЕЦОВ Александр</v>
          </cell>
        </row>
        <row r="13">
          <cell r="B13">
            <v>2</v>
          </cell>
          <cell r="C13" t="str">
            <v>КУЛАГИН Глеб</v>
          </cell>
          <cell r="F13">
            <v>8</v>
          </cell>
          <cell r="G13" t="str">
            <v>ДОЦЕНКО Никита</v>
          </cell>
        </row>
        <row r="14">
          <cell r="B14">
            <v>3</v>
          </cell>
          <cell r="C14" t="str">
            <v>ШКРЯБИН Арсен</v>
          </cell>
          <cell r="F14">
            <v>9</v>
          </cell>
          <cell r="G14" t="str">
            <v>МУХАМАДЕЕВ Рашид</v>
          </cell>
        </row>
        <row r="15">
          <cell r="B15">
            <v>4</v>
          </cell>
          <cell r="C15" t="str">
            <v>ПРИДАТЧЕНКО Егор</v>
          </cell>
          <cell r="F15">
            <v>10</v>
          </cell>
          <cell r="G15" t="str">
            <v>БУТРИК Егор</v>
          </cell>
        </row>
        <row r="16">
          <cell r="B16">
            <v>5</v>
          </cell>
          <cell r="C16" t="str">
            <v>КАЗАК Максим</v>
          </cell>
          <cell r="F16">
            <v>11</v>
          </cell>
          <cell r="G16" t="str">
            <v>БАДИНОВ Сергей</v>
          </cell>
        </row>
        <row r="17">
          <cell r="B17">
            <v>6</v>
          </cell>
          <cell r="C17" t="str">
            <v>БЕЛОУСОВ Иван</v>
          </cell>
          <cell r="F17">
            <v>12</v>
          </cell>
          <cell r="G17" t="str">
            <v>ПРИДАТЧЕНКО Роман</v>
          </cell>
        </row>
        <row r="18">
          <cell r="B18" t="str">
            <v>Тюменская обл.-1</v>
          </cell>
          <cell r="F18" t="str">
            <v>Омская обл.- 5</v>
          </cell>
        </row>
        <row r="19">
          <cell r="A19">
            <v>3</v>
          </cell>
          <cell r="B19">
            <v>41</v>
          </cell>
          <cell r="C19" t="str">
            <v>СЕЛЕЗНЕВ Илья</v>
          </cell>
          <cell r="E19">
            <v>8</v>
          </cell>
          <cell r="F19">
            <v>22</v>
          </cell>
          <cell r="G19" t="str">
            <v>СУХОБОКОВ Дмитрий</v>
          </cell>
        </row>
        <row r="20">
          <cell r="B20">
            <v>42</v>
          </cell>
          <cell r="C20" t="str">
            <v>СУГАК Дмитрий</v>
          </cell>
          <cell r="F20">
            <v>23</v>
          </cell>
          <cell r="G20" t="str">
            <v>САВЕНКОВ Максим</v>
          </cell>
        </row>
        <row r="21">
          <cell r="B21">
            <v>43</v>
          </cell>
          <cell r="C21" t="str">
            <v>ПОЛОЗКОВ Никита</v>
          </cell>
          <cell r="F21">
            <v>24</v>
          </cell>
          <cell r="G21" t="str">
            <v>ДЕВЯТКОВ Андрей</v>
          </cell>
        </row>
        <row r="22">
          <cell r="B22">
            <v>44</v>
          </cell>
          <cell r="C22" t="str">
            <v>СОЛОБОЕВ Денис</v>
          </cell>
          <cell r="F22">
            <v>25</v>
          </cell>
          <cell r="G22" t="str">
            <v>САДЫКОВ Игнат</v>
          </cell>
        </row>
        <row r="23">
          <cell r="B23">
            <v>45</v>
          </cell>
          <cell r="C23" t="str">
            <v>ТОБОЛКИН Артем</v>
          </cell>
          <cell r="F23">
            <v>26</v>
          </cell>
          <cell r="G23" t="str">
            <v>ПРОСКУРНЯ Евгений</v>
          </cell>
        </row>
        <row r="24">
          <cell r="F24">
            <v>27</v>
          </cell>
          <cell r="G24" t="str">
            <v>ПРОСКУРНЯ Максим</v>
          </cell>
        </row>
        <row r="25">
          <cell r="B25" t="str">
            <v>Новосибирская обл.-1</v>
          </cell>
          <cell r="F25" t="str">
            <v>Новосибирская обл.-2</v>
          </cell>
        </row>
        <row r="26">
          <cell r="A26">
            <v>4</v>
          </cell>
          <cell r="B26">
            <v>51</v>
          </cell>
          <cell r="C26" t="str">
            <v>КНЯЗЕВ Егор</v>
          </cell>
          <cell r="E26">
            <v>9</v>
          </cell>
          <cell r="F26">
            <v>28</v>
          </cell>
          <cell r="G26" t="str">
            <v>МАСЛЮК Вениамин</v>
          </cell>
        </row>
        <row r="27">
          <cell r="B27">
            <v>52</v>
          </cell>
          <cell r="C27" t="str">
            <v>ГОЛОВИН Егор</v>
          </cell>
          <cell r="F27">
            <v>29</v>
          </cell>
          <cell r="G27" t="str">
            <v>ГЕРМАН Владимир</v>
          </cell>
        </row>
        <row r="28">
          <cell r="B28">
            <v>53</v>
          </cell>
          <cell r="C28" t="str">
            <v>ГРЕЧКИН Дмитрий</v>
          </cell>
          <cell r="F28">
            <v>30</v>
          </cell>
          <cell r="G28" t="str">
            <v>КОНОНОВ Илья</v>
          </cell>
        </row>
        <row r="29">
          <cell r="B29">
            <v>54</v>
          </cell>
          <cell r="C29" t="str">
            <v>ЗЫКОВ Николай</v>
          </cell>
          <cell r="F29">
            <v>31</v>
          </cell>
          <cell r="G29" t="str">
            <v>СЕМЬЯНОВ Александр</v>
          </cell>
        </row>
        <row r="30">
          <cell r="B30">
            <v>55</v>
          </cell>
          <cell r="C30" t="str">
            <v>ПУХОРЕВ Алексей</v>
          </cell>
          <cell r="F30">
            <v>32</v>
          </cell>
          <cell r="G30" t="str">
            <v>ЛУЦЮК Владислав</v>
          </cell>
        </row>
        <row r="31">
          <cell r="B31">
            <v>56</v>
          </cell>
          <cell r="C31" t="str">
            <v>КНЯЗЕВ Кирилл</v>
          </cell>
          <cell r="F31">
            <v>34</v>
          </cell>
          <cell r="G31" t="str">
            <v>ШУШПАНОВ Данила</v>
          </cell>
        </row>
        <row r="32">
          <cell r="F32">
            <v>35</v>
          </cell>
          <cell r="G32" t="str">
            <v>МАСАЛЫГИН Максим</v>
          </cell>
        </row>
        <row r="33">
          <cell r="B33" t="str">
            <v>Кемеровская обл.</v>
          </cell>
          <cell r="F33" t="str">
            <v>Омская обл.- 3</v>
          </cell>
        </row>
        <row r="34">
          <cell r="A34">
            <v>5</v>
          </cell>
          <cell r="B34">
            <v>57</v>
          </cell>
          <cell r="C34" t="str">
            <v>АНДРИЕНКО Тимофей</v>
          </cell>
          <cell r="E34">
            <v>10</v>
          </cell>
          <cell r="F34">
            <v>13</v>
          </cell>
          <cell r="G34" t="str">
            <v>КАЛЮГА Иван</v>
          </cell>
        </row>
        <row r="35">
          <cell r="B35">
            <v>58</v>
          </cell>
          <cell r="C35" t="str">
            <v>КОВАЛЕНКО Дмитрий</v>
          </cell>
          <cell r="F35">
            <v>14</v>
          </cell>
          <cell r="G35" t="str">
            <v>ТЫМЧЕНКО Владислав</v>
          </cell>
        </row>
        <row r="36">
          <cell r="B36">
            <v>59</v>
          </cell>
          <cell r="C36" t="str">
            <v>КАРУЛЯ Роман</v>
          </cell>
          <cell r="F36">
            <v>15</v>
          </cell>
          <cell r="G36" t="str">
            <v>ГАСПАРЯН Артур</v>
          </cell>
        </row>
        <row r="37">
          <cell r="B37">
            <v>60</v>
          </cell>
          <cell r="C37" t="str">
            <v>КОНОНЕНКО Максим</v>
          </cell>
          <cell r="F37">
            <v>16</v>
          </cell>
          <cell r="G37" t="str">
            <v>СААКОВ Иван</v>
          </cell>
        </row>
        <row r="38">
          <cell r="B38">
            <v>61</v>
          </cell>
          <cell r="C38" t="str">
            <v>МАКАРОВ Георгий</v>
          </cell>
        </row>
        <row r="39">
          <cell r="B39">
            <v>62</v>
          </cell>
          <cell r="C39" t="str">
            <v>КАРЧЕВСКИЙ Илья</v>
          </cell>
        </row>
        <row r="40">
          <cell r="F40" t="str">
            <v>Омская обл.- 4</v>
          </cell>
        </row>
        <row r="41">
          <cell r="F41">
            <v>17</v>
          </cell>
          <cell r="G41" t="str">
            <v>МАРТЫНОВ Евгений</v>
          </cell>
        </row>
        <row r="42">
          <cell r="E42">
            <v>11</v>
          </cell>
          <cell r="F42">
            <v>18</v>
          </cell>
          <cell r="G42" t="str">
            <v>ИГНАТЬЕВ Тимофей</v>
          </cell>
        </row>
        <row r="43">
          <cell r="F43">
            <v>19</v>
          </cell>
          <cell r="G43" t="str">
            <v>ДОКШИН Андрей</v>
          </cell>
        </row>
        <row r="44">
          <cell r="F44">
            <v>20</v>
          </cell>
          <cell r="G44" t="str">
            <v>КЕЗЬ Федор</v>
          </cell>
        </row>
        <row r="45">
          <cell r="F45">
            <v>21</v>
          </cell>
          <cell r="G45" t="str">
            <v>ГОДЗИН Александр</v>
          </cell>
        </row>
        <row r="46">
          <cell r="F46">
            <v>33</v>
          </cell>
          <cell r="G46" t="str">
            <v>ШАПКИН Егор</v>
          </cell>
        </row>
        <row r="47">
          <cell r="B47" t="str">
            <v>Омская обл.- 2</v>
          </cell>
        </row>
        <row r="48">
          <cell r="B48">
            <v>7</v>
          </cell>
          <cell r="C48" t="str">
            <v>КУЗНЕЦОВ Александр</v>
          </cell>
        </row>
        <row r="49">
          <cell r="B49">
            <v>8</v>
          </cell>
          <cell r="C49" t="str">
            <v>ДОЦЕНКО Никита</v>
          </cell>
        </row>
        <row r="50">
          <cell r="B50">
            <v>9</v>
          </cell>
          <cell r="C50" t="str">
            <v>МУХАМАДЕЕВ Рашид</v>
          </cell>
        </row>
        <row r="51">
          <cell r="B51">
            <v>10</v>
          </cell>
          <cell r="C51" t="str">
            <v>БУТРИК Егор</v>
          </cell>
        </row>
        <row r="52">
          <cell r="B52">
            <v>11</v>
          </cell>
          <cell r="C52" t="str">
            <v>БАДИНОВ Сергей</v>
          </cell>
        </row>
        <row r="53">
          <cell r="B53">
            <v>12</v>
          </cell>
          <cell r="C53" t="str">
            <v>ПРИДАТЧЕНКО Роман</v>
          </cell>
        </row>
        <row r="54">
          <cell r="B54" t="str">
            <v>Омская обл.- 5</v>
          </cell>
        </row>
        <row r="55">
          <cell r="B55">
            <v>22</v>
          </cell>
          <cell r="C55" t="str">
            <v>СУХОБОКОВ Дмитрий</v>
          </cell>
        </row>
        <row r="56">
          <cell r="B56">
            <v>23</v>
          </cell>
          <cell r="C56" t="str">
            <v>САВЕНКОВ Максим</v>
          </cell>
        </row>
        <row r="57">
          <cell r="B57">
            <v>24</v>
          </cell>
          <cell r="C57" t="str">
            <v>ДЕВЯТКОВ Андрей</v>
          </cell>
        </row>
        <row r="58">
          <cell r="B58">
            <v>25</v>
          </cell>
          <cell r="C58" t="str">
            <v>САДЫКОВ Игнат</v>
          </cell>
        </row>
        <row r="59">
          <cell r="B59">
            <v>26</v>
          </cell>
          <cell r="C59" t="str">
            <v>ПРОСКУРНЯ Евгений</v>
          </cell>
        </row>
        <row r="60">
          <cell r="B60">
            <v>27</v>
          </cell>
          <cell r="C60" t="str">
            <v>ПРОСКУРНЯ Максим</v>
          </cell>
        </row>
        <row r="61">
          <cell r="B61" t="str">
            <v>Новосибирская обл.-2</v>
          </cell>
        </row>
        <row r="62">
          <cell r="B62">
            <v>28</v>
          </cell>
          <cell r="C62" t="str">
            <v>МАСЛЮК Вениамин</v>
          </cell>
        </row>
        <row r="63">
          <cell r="B63">
            <v>29</v>
          </cell>
          <cell r="C63" t="str">
            <v>ГЕРМАН Владимир</v>
          </cell>
        </row>
        <row r="64">
          <cell r="B64">
            <v>30</v>
          </cell>
          <cell r="C64" t="str">
            <v>КОНОНОВ Илья</v>
          </cell>
        </row>
        <row r="65">
          <cell r="B65">
            <v>31</v>
          </cell>
          <cell r="C65" t="str">
            <v>СЕМЬЯНОВ Александр</v>
          </cell>
        </row>
        <row r="66">
          <cell r="B66">
            <v>32</v>
          </cell>
          <cell r="C66" t="str">
            <v>ЛУЦЮК Владислав</v>
          </cell>
        </row>
        <row r="67">
          <cell r="B67">
            <v>34</v>
          </cell>
          <cell r="C67" t="str">
            <v>ШУШПАНОВ Данила</v>
          </cell>
        </row>
        <row r="68">
          <cell r="B68">
            <v>35</v>
          </cell>
          <cell r="C68" t="str">
            <v>МАСАЛЫГИН Максим</v>
          </cell>
        </row>
        <row r="69">
          <cell r="B69" t="str">
            <v>Омская обл.- 3</v>
          </cell>
        </row>
        <row r="70">
          <cell r="B70">
            <v>13</v>
          </cell>
          <cell r="C70" t="str">
            <v>КАЛЮГА Иван</v>
          </cell>
        </row>
        <row r="71">
          <cell r="B71">
            <v>14</v>
          </cell>
          <cell r="C71" t="str">
            <v>ТЫМЧЕНКО Владислав</v>
          </cell>
        </row>
        <row r="72">
          <cell r="B72">
            <v>15</v>
          </cell>
          <cell r="C72" t="str">
            <v>ГАСПАРЯН Артур</v>
          </cell>
        </row>
        <row r="73">
          <cell r="B73">
            <v>16</v>
          </cell>
          <cell r="C73" t="str">
            <v>СААКОВ Иван</v>
          </cell>
        </row>
        <row r="76">
          <cell r="B76" t="str">
            <v>Омская обл.- 4</v>
          </cell>
        </row>
        <row r="77">
          <cell r="B77">
            <v>17</v>
          </cell>
          <cell r="C77" t="str">
            <v>МАРТЫНОВ Евгений</v>
          </cell>
        </row>
        <row r="78">
          <cell r="B78">
            <v>18</v>
          </cell>
          <cell r="C78" t="str">
            <v>ИГНАТЬЕВ Тимофей</v>
          </cell>
        </row>
        <row r="79">
          <cell r="B79">
            <v>19</v>
          </cell>
          <cell r="C79" t="str">
            <v>ДОКШИН Андрей</v>
          </cell>
        </row>
        <row r="80">
          <cell r="B80">
            <v>20</v>
          </cell>
          <cell r="C80" t="str">
            <v>КЕЗЬ Федор</v>
          </cell>
        </row>
        <row r="81">
          <cell r="B81">
            <v>21</v>
          </cell>
          <cell r="C81" t="str">
            <v>ГОДЗИН Александр</v>
          </cell>
        </row>
        <row r="82">
          <cell r="B82">
            <v>33</v>
          </cell>
          <cell r="C82" t="str">
            <v>ШАПКИН Егор</v>
          </cell>
        </row>
      </sheetData>
      <sheetData sheetId="25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Личная классификация после 1-го этапа</v>
          </cell>
        </row>
        <row r="11">
          <cell r="A11" t="str">
            <v>шоссе-многодневная гонка</v>
          </cell>
        </row>
        <row r="12">
          <cell r="A12" t="str">
            <v>ЮНОШИ 15-16 ЛЕТ</v>
          </cell>
        </row>
        <row r="14">
          <cell r="A14" t="str">
            <v>МЕСТО ПРОВЕДЕНИЯ: г. ОМСК ,-1-й км автодороги п.Крутая горка.</v>
          </cell>
        </row>
        <row r="15">
          <cell r="A15" t="str">
            <v>ДАТА ПРОВЕДЕНИЯ: 12 МАЯ 2022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G19" t="str">
            <v>СЛАБКОВСКАЯ В.Н. ( 1К, г. ОМСК)</v>
          </cell>
        </row>
        <row r="20">
          <cell r="A20" t="str">
            <v>СУДЬЯ НА ФИНИШЕ:</v>
          </cell>
          <cell r="G20" t="str">
            <v xml:space="preserve">ДОЦЕНКО С.А. (ВК, г. ОМСК) 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КОД ФВСР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</row>
        <row r="24">
          <cell r="A24">
            <v>1</v>
          </cell>
          <cell r="B24">
            <v>38</v>
          </cell>
          <cell r="C24">
            <v>10164811670</v>
          </cell>
          <cell r="D24">
            <v>41667</v>
          </cell>
          <cell r="E24" t="str">
            <v>ЦАРЕВА Ольга Романовна</v>
          </cell>
          <cell r="F24" t="str">
            <v>2 ЮН</v>
          </cell>
          <cell r="G24" t="str">
            <v>Новосибирская область</v>
          </cell>
        </row>
        <row r="25">
          <cell r="A25">
            <v>2</v>
          </cell>
          <cell r="B25">
            <v>39</v>
          </cell>
          <cell r="C25">
            <v>10164425589</v>
          </cell>
          <cell r="D25">
            <v>41214</v>
          </cell>
          <cell r="E25" t="str">
            <v>ИВАНОВА Анна Сергеевна</v>
          </cell>
          <cell r="F25" t="str">
            <v>2 ЮН</v>
          </cell>
          <cell r="G25" t="str">
            <v>Новосибирская область</v>
          </cell>
        </row>
        <row r="26">
          <cell r="A26">
            <v>3</v>
          </cell>
          <cell r="B26">
            <v>36</v>
          </cell>
          <cell r="C26">
            <v>10129901875</v>
          </cell>
          <cell r="D26">
            <v>40068</v>
          </cell>
          <cell r="E26" t="str">
            <v>НЕМЧАНИНОВ Алексей Александрович</v>
          </cell>
          <cell r="F26" t="str">
            <v>1 СР</v>
          </cell>
          <cell r="G26" t="str">
            <v>Новосибирская область</v>
          </cell>
        </row>
        <row r="27">
          <cell r="A27">
            <v>4</v>
          </cell>
          <cell r="B27">
            <v>4</v>
          </cell>
          <cell r="C27">
            <v>10149843863</v>
          </cell>
          <cell r="D27">
            <v>40297</v>
          </cell>
          <cell r="E27" t="str">
            <v>ЕФРЕМОВА Карина Владимировна</v>
          </cell>
          <cell r="F27" t="str">
            <v>КМС</v>
          </cell>
          <cell r="G27" t="str">
            <v>Кемеровская область</v>
          </cell>
        </row>
        <row r="28">
          <cell r="A28">
            <v>5</v>
          </cell>
          <cell r="B28">
            <v>1</v>
          </cell>
          <cell r="C28">
            <v>10133001633</v>
          </cell>
          <cell r="D28">
            <v>39649</v>
          </cell>
          <cell r="E28" t="str">
            <v>СПЕСИВЦЕВ Михаил Алексеевич</v>
          </cell>
          <cell r="F28" t="str">
            <v>КМС</v>
          </cell>
          <cell r="G28" t="str">
            <v>Кемеровская область</v>
          </cell>
        </row>
        <row r="29">
          <cell r="A29">
            <v>6</v>
          </cell>
          <cell r="B29">
            <v>3</v>
          </cell>
          <cell r="C29">
            <v>10137061485</v>
          </cell>
          <cell r="D29">
            <v>40480</v>
          </cell>
          <cell r="E29" t="str">
            <v>ЛЕОНОВ Степан Антонович</v>
          </cell>
          <cell r="F29" t="str">
            <v>КМС</v>
          </cell>
          <cell r="G29" t="str">
            <v>Кемеровская область</v>
          </cell>
        </row>
        <row r="30">
          <cell r="A30">
            <v>7</v>
          </cell>
          <cell r="B30">
            <v>42</v>
          </cell>
          <cell r="C30">
            <v>10164512283</v>
          </cell>
          <cell r="D30">
            <v>41087</v>
          </cell>
          <cell r="E30" t="str">
            <v>СТЕПИН Игорь Максимович</v>
          </cell>
          <cell r="F30" t="str">
            <v>2 ЮН</v>
          </cell>
          <cell r="G30" t="str">
            <v>Новосибирская область</v>
          </cell>
        </row>
        <row r="31">
          <cell r="A31">
            <v>8</v>
          </cell>
          <cell r="B31">
            <v>5</v>
          </cell>
          <cell r="C31">
            <v>10165112673</v>
          </cell>
          <cell r="D31">
            <v>40111</v>
          </cell>
          <cell r="E31" t="str">
            <v>ГРУДИНИН Егор Артемович</v>
          </cell>
          <cell r="F31" t="str">
            <v>2 СР</v>
          </cell>
          <cell r="G31" t="str">
            <v>Кемеровская область</v>
          </cell>
        </row>
        <row r="32">
          <cell r="A32">
            <v>9</v>
          </cell>
          <cell r="B32">
            <v>41</v>
          </cell>
          <cell r="C32">
            <v>10164563312</v>
          </cell>
          <cell r="D32">
            <v>41225</v>
          </cell>
          <cell r="E32" t="str">
            <v>ДРОЗДОВ Данил Игоревич</v>
          </cell>
          <cell r="F32" t="str">
            <v>2 ЮН</v>
          </cell>
          <cell r="G32" t="str">
            <v>Новосибирская область</v>
          </cell>
        </row>
        <row r="33">
          <cell r="A33">
            <v>10</v>
          </cell>
          <cell r="B33">
            <v>6</v>
          </cell>
          <cell r="C33">
            <v>10156937694</v>
          </cell>
          <cell r="D33">
            <v>40710</v>
          </cell>
          <cell r="E33" t="str">
            <v>ШУБИНА Анна Павловна</v>
          </cell>
          <cell r="F33" t="str">
            <v>1 СР</v>
          </cell>
          <cell r="G33" t="str">
            <v>Кемеровская область</v>
          </cell>
        </row>
        <row r="34">
          <cell r="A34">
            <v>11</v>
          </cell>
          <cell r="B34">
            <v>37</v>
          </cell>
          <cell r="C34">
            <v>10146252641</v>
          </cell>
          <cell r="D34">
            <v>40643</v>
          </cell>
          <cell r="E34" t="str">
            <v>ПОНАМАРЕВ Кирилл Николаевич</v>
          </cell>
          <cell r="F34" t="str">
            <v>1 СР</v>
          </cell>
          <cell r="G34" t="str">
            <v>Новосибирская область</v>
          </cell>
        </row>
        <row r="35">
          <cell r="A35">
            <v>12</v>
          </cell>
          <cell r="B35">
            <v>10</v>
          </cell>
          <cell r="C35">
            <v>0</v>
          </cell>
          <cell r="D35">
            <v>41192</v>
          </cell>
          <cell r="E35" t="str">
            <v>ФЕДОСОВ Федор Эдуардович</v>
          </cell>
          <cell r="F35" t="str">
            <v>3 СР</v>
          </cell>
          <cell r="G35" t="str">
            <v>Кемеровская область</v>
          </cell>
        </row>
        <row r="36">
          <cell r="A36">
            <v>13</v>
          </cell>
          <cell r="B36">
            <v>40</v>
          </cell>
          <cell r="C36">
            <v>10164567958</v>
          </cell>
          <cell r="D36">
            <v>41440</v>
          </cell>
          <cell r="E36" t="str">
            <v>ДМИТРИЕВ Роман Сергеевич</v>
          </cell>
          <cell r="F36" t="str">
            <v>2 ЮН</v>
          </cell>
          <cell r="G36" t="str">
            <v>Новосибирская область</v>
          </cell>
        </row>
        <row r="37">
          <cell r="A37">
            <v>14</v>
          </cell>
          <cell r="B37">
            <v>52</v>
          </cell>
          <cell r="C37">
            <v>10148878311</v>
          </cell>
          <cell r="D37">
            <v>40322</v>
          </cell>
          <cell r="E37" t="str">
            <v>БЫКОВ Глеб Артурович</v>
          </cell>
          <cell r="F37">
            <v>0</v>
          </cell>
          <cell r="G37" t="str">
            <v>Новосибирская область</v>
          </cell>
        </row>
        <row r="38">
          <cell r="A38">
            <v>15</v>
          </cell>
          <cell r="B38">
            <v>51</v>
          </cell>
          <cell r="C38">
            <v>10140354435</v>
          </cell>
          <cell r="D38">
            <v>39903</v>
          </cell>
          <cell r="E38" t="str">
            <v>ТЕТЕНКОВ Трофим Евгеньевич</v>
          </cell>
          <cell r="F38" t="str">
            <v>1 СР</v>
          </cell>
          <cell r="G38" t="str">
            <v>Новосибирская область</v>
          </cell>
        </row>
        <row r="39">
          <cell r="A39">
            <v>16</v>
          </cell>
          <cell r="B39">
            <v>55</v>
          </cell>
          <cell r="C39">
            <v>10159471923</v>
          </cell>
          <cell r="D39">
            <v>40633</v>
          </cell>
          <cell r="E39" t="str">
            <v>МАРИСКИНА Стана Артемовна</v>
          </cell>
          <cell r="F39" t="str">
            <v>2 СР</v>
          </cell>
          <cell r="G39" t="str">
            <v>Новосибирская область</v>
          </cell>
        </row>
        <row r="40">
          <cell r="A40">
            <v>17</v>
          </cell>
          <cell r="B40">
            <v>59</v>
          </cell>
          <cell r="C40">
            <v>10154047300</v>
          </cell>
          <cell r="D40">
            <v>40422</v>
          </cell>
          <cell r="E40" t="str">
            <v>ТИМОШЕНКО Александра Михайловна</v>
          </cell>
          <cell r="F40" t="str">
            <v>2 СР</v>
          </cell>
          <cell r="G40" t="str">
            <v>Новосибирская область</v>
          </cell>
        </row>
        <row r="41">
          <cell r="A41">
            <v>18</v>
          </cell>
          <cell r="B41">
            <v>2</v>
          </cell>
          <cell r="C41">
            <v>10149837294</v>
          </cell>
          <cell r="D41">
            <v>39867</v>
          </cell>
          <cell r="E41" t="str">
            <v>ПЕЧЕРИН Дмитрий Владиславович</v>
          </cell>
          <cell r="F41" t="str">
            <v>КМС</v>
          </cell>
          <cell r="G41" t="str">
            <v>Кемеровская область</v>
          </cell>
        </row>
        <row r="42">
          <cell r="A42">
            <v>19</v>
          </cell>
          <cell r="B42">
            <v>54</v>
          </cell>
          <cell r="C42">
            <v>0</v>
          </cell>
          <cell r="D42">
            <v>41518</v>
          </cell>
          <cell r="E42" t="str">
            <v>ЖИРНОВ Артем Иванович</v>
          </cell>
          <cell r="F42" t="str">
            <v>2 ЮН</v>
          </cell>
          <cell r="G42" t="str">
            <v>Новосибирская область</v>
          </cell>
        </row>
        <row r="43">
          <cell r="A43">
            <v>20</v>
          </cell>
          <cell r="B43">
            <v>60</v>
          </cell>
          <cell r="C43">
            <v>10154047296</v>
          </cell>
          <cell r="D43">
            <v>40304</v>
          </cell>
          <cell r="E43" t="str">
            <v>ИВАНОВА Полина Андреевна</v>
          </cell>
          <cell r="F43" t="str">
            <v>2 СР</v>
          </cell>
          <cell r="G43" t="str">
            <v>Новосибирская область</v>
          </cell>
        </row>
        <row r="44">
          <cell r="A44">
            <v>21</v>
          </cell>
          <cell r="B44">
            <v>49</v>
          </cell>
          <cell r="C44">
            <v>10117596114</v>
          </cell>
          <cell r="D44">
            <v>39367</v>
          </cell>
          <cell r="E44" t="str">
            <v>ЗЫКОВ Николай Андреевич</v>
          </cell>
          <cell r="F44" t="str">
            <v>КМС</v>
          </cell>
          <cell r="G44" t="str">
            <v>Новосибирская область</v>
          </cell>
        </row>
        <row r="45">
          <cell r="A45">
            <v>22</v>
          </cell>
          <cell r="B45">
            <v>50</v>
          </cell>
          <cell r="C45">
            <v>10128428283</v>
          </cell>
          <cell r="D45">
            <v>39257</v>
          </cell>
          <cell r="E45" t="str">
            <v>ЛУЦЮК Владислав Юрьевич</v>
          </cell>
          <cell r="F45" t="str">
            <v>КМС</v>
          </cell>
          <cell r="G45" t="str">
            <v>Новосибирская область</v>
          </cell>
        </row>
        <row r="46">
          <cell r="A46">
            <v>23</v>
          </cell>
          <cell r="B46">
            <v>58</v>
          </cell>
          <cell r="C46">
            <v>10148787573</v>
          </cell>
          <cell r="D46">
            <v>40856</v>
          </cell>
          <cell r="E46" t="str">
            <v>УЛЬЯНОВ Михаил Александрович</v>
          </cell>
          <cell r="F46" t="str">
            <v>2 ЮН</v>
          </cell>
          <cell r="G46" t="str">
            <v>Новосибирская область</v>
          </cell>
        </row>
        <row r="47">
          <cell r="A47">
            <v>24</v>
          </cell>
          <cell r="B47">
            <v>23</v>
          </cell>
          <cell r="C47">
            <v>10141013934</v>
          </cell>
          <cell r="D47">
            <v>40016</v>
          </cell>
          <cell r="E47" t="str">
            <v>БЕЛОБОРОДОВ Вячеслав Ильич</v>
          </cell>
          <cell r="F47" t="str">
            <v>КМС</v>
          </cell>
          <cell r="G47" t="str">
            <v>Новосибирская область</v>
          </cell>
        </row>
        <row r="48">
          <cell r="A48">
            <v>25</v>
          </cell>
          <cell r="B48">
            <v>53</v>
          </cell>
          <cell r="C48">
            <v>10148667941</v>
          </cell>
          <cell r="D48">
            <v>40565</v>
          </cell>
          <cell r="E48" t="str">
            <v>ЕВДОКИМОВ Матвей Иванович</v>
          </cell>
          <cell r="F48" t="str">
            <v>2 СР</v>
          </cell>
          <cell r="G48" t="str">
            <v>Новосибирская область</v>
          </cell>
        </row>
        <row r="49">
          <cell r="A49">
            <v>26</v>
          </cell>
          <cell r="B49">
            <v>57</v>
          </cell>
          <cell r="C49">
            <v>10158887802</v>
          </cell>
          <cell r="D49">
            <v>40951</v>
          </cell>
          <cell r="E49" t="str">
            <v>РУДАКОВ Роман Дмитриевич</v>
          </cell>
          <cell r="F49" t="str">
            <v>3 ЮН</v>
          </cell>
          <cell r="G49" t="str">
            <v>Новосибирская область</v>
          </cell>
        </row>
        <row r="50">
          <cell r="A50">
            <v>27</v>
          </cell>
          <cell r="B50">
            <v>43</v>
          </cell>
          <cell r="C50">
            <v>10146252439</v>
          </cell>
          <cell r="D50">
            <v>41138</v>
          </cell>
          <cell r="E50" t="str">
            <v>ПУДОВ Артур Иванович</v>
          </cell>
          <cell r="F50" t="str">
            <v>1 СР</v>
          </cell>
          <cell r="G50" t="str">
            <v>Новосибирская область</v>
          </cell>
        </row>
        <row r="51">
          <cell r="A51">
            <v>28</v>
          </cell>
          <cell r="B51">
            <v>62</v>
          </cell>
          <cell r="C51">
            <v>10127677242</v>
          </cell>
          <cell r="D51">
            <v>39474</v>
          </cell>
          <cell r="E51" t="str">
            <v>ПОКРОВСКИЙ Владислав Михайлович</v>
          </cell>
          <cell r="F51" t="str">
            <v>1 СР</v>
          </cell>
          <cell r="G51" t="str">
            <v>Новосибирская область</v>
          </cell>
        </row>
        <row r="52">
          <cell r="A52">
            <v>29</v>
          </cell>
          <cell r="B52">
            <v>44</v>
          </cell>
          <cell r="C52">
            <v>0</v>
          </cell>
          <cell r="D52">
            <v>41464</v>
          </cell>
          <cell r="E52" t="str">
            <v>ХАЛИУЛЛИН Александр Артурович</v>
          </cell>
          <cell r="F52" t="str">
            <v>1 ЮН</v>
          </cell>
          <cell r="G52" t="str">
            <v>Новосибирская область</v>
          </cell>
        </row>
        <row r="53">
          <cell r="A53">
            <v>30</v>
          </cell>
          <cell r="B53">
            <v>48</v>
          </cell>
          <cell r="C53">
            <v>10143130554</v>
          </cell>
          <cell r="D53">
            <v>40394</v>
          </cell>
          <cell r="E53" t="str">
            <v>РУДЕНКО Маргарита Андреевна</v>
          </cell>
          <cell r="F53" t="str">
            <v>КМС</v>
          </cell>
          <cell r="G53" t="str">
            <v>Новосибирская область</v>
          </cell>
        </row>
        <row r="54">
          <cell r="A54">
            <v>31</v>
          </cell>
          <cell r="B54">
            <v>45</v>
          </cell>
          <cell r="C54">
            <v>0</v>
          </cell>
          <cell r="D54">
            <v>40886</v>
          </cell>
          <cell r="E54" t="str">
            <v>НИТЧЕНКО Артем Вячеславович</v>
          </cell>
          <cell r="F54" t="str">
            <v>3 СР</v>
          </cell>
          <cell r="G54" t="str">
            <v>Новосибирская область</v>
          </cell>
        </row>
        <row r="55">
          <cell r="A55">
            <v>32</v>
          </cell>
          <cell r="B55">
            <v>27</v>
          </cell>
          <cell r="C55">
            <v>10164812074</v>
          </cell>
          <cell r="D55">
            <v>40707</v>
          </cell>
          <cell r="E55" t="str">
            <v>ТЮПАНОВ Семен Николаевич</v>
          </cell>
          <cell r="F55" t="str">
            <v>2 СР</v>
          </cell>
          <cell r="G55" t="str">
            <v>Новосибирская область</v>
          </cell>
        </row>
        <row r="56">
          <cell r="A56">
            <v>33</v>
          </cell>
          <cell r="B56">
            <v>56</v>
          </cell>
          <cell r="C56">
            <v>10131541175</v>
          </cell>
          <cell r="D56">
            <v>40633</v>
          </cell>
          <cell r="E56" t="str">
            <v>ПОВИСОК Роман Юрьевич</v>
          </cell>
          <cell r="F56" t="str">
            <v>1 ЮН</v>
          </cell>
          <cell r="G56" t="str">
            <v>Новосибирская область</v>
          </cell>
        </row>
        <row r="57">
          <cell r="A57">
            <v>34</v>
          </cell>
          <cell r="B57">
            <v>30</v>
          </cell>
          <cell r="C57">
            <v>10130118511</v>
          </cell>
          <cell r="D57">
            <v>39785</v>
          </cell>
          <cell r="E57" t="str">
            <v>ШАПКИН Егор Иванович</v>
          </cell>
          <cell r="F57" t="str">
            <v>1 СР</v>
          </cell>
          <cell r="G57" t="str">
            <v>Новосибирская область</v>
          </cell>
        </row>
        <row r="58">
          <cell r="A58">
            <v>35</v>
          </cell>
          <cell r="B58">
            <v>35</v>
          </cell>
          <cell r="C58">
            <v>10153618678</v>
          </cell>
          <cell r="E58" t="str">
            <v>СТУДЕНКОВА Ярослава Петровна</v>
          </cell>
          <cell r="F58" t="str">
            <v>2 СР</v>
          </cell>
          <cell r="G58" t="str">
            <v>Новосибирская область</v>
          </cell>
        </row>
        <row r="59">
          <cell r="A59">
            <v>36</v>
          </cell>
          <cell r="B59">
            <v>28</v>
          </cell>
          <cell r="C59">
            <v>10143132675</v>
          </cell>
          <cell r="D59">
            <v>40219</v>
          </cell>
          <cell r="E59" t="str">
            <v>ГОРСКИЙ Петр Александрович</v>
          </cell>
          <cell r="F59" t="str">
            <v>1 СР</v>
          </cell>
          <cell r="G59" t="str">
            <v>Новосибирская область</v>
          </cell>
        </row>
        <row r="60">
          <cell r="A60">
            <v>37</v>
          </cell>
          <cell r="B60">
            <v>15</v>
          </cell>
          <cell r="C60">
            <v>0</v>
          </cell>
          <cell r="D60">
            <v>40753</v>
          </cell>
          <cell r="E60" t="str">
            <v>ЛЕДОМСКИЙ Андрей Александрович</v>
          </cell>
          <cell r="F60" t="str">
            <v>1 ЮН</v>
          </cell>
          <cell r="G60" t="str">
            <v>Кемеровская область</v>
          </cell>
        </row>
        <row r="61">
          <cell r="A61">
            <v>38</v>
          </cell>
          <cell r="B61">
            <v>31</v>
          </cell>
          <cell r="C61">
            <v>10146253348</v>
          </cell>
          <cell r="D61">
            <v>40406</v>
          </cell>
          <cell r="E61" t="str">
            <v>СИНИЦЫН Игорь Дмитриевич</v>
          </cell>
          <cell r="F61" t="str">
            <v>2 СР</v>
          </cell>
          <cell r="G61" t="str">
            <v>Новосибирская область</v>
          </cell>
        </row>
        <row r="62">
          <cell r="A62">
            <v>39</v>
          </cell>
          <cell r="B62">
            <v>8</v>
          </cell>
          <cell r="C62">
            <v>10160931064</v>
          </cell>
          <cell r="D62">
            <v>40814</v>
          </cell>
          <cell r="E62" t="str">
            <v>ЧЕРЕПАНОВА Елизавета Олеговна</v>
          </cell>
          <cell r="F62" t="str">
            <v>2 СР</v>
          </cell>
          <cell r="G62" t="str">
            <v>Кемеровская область</v>
          </cell>
        </row>
        <row r="63">
          <cell r="A63">
            <v>40</v>
          </cell>
          <cell r="B63">
            <v>47</v>
          </cell>
          <cell r="C63">
            <v>10143131665</v>
          </cell>
          <cell r="D63">
            <v>40346</v>
          </cell>
          <cell r="E63" t="str">
            <v>ЛИПАТНИКОВА Яна Романовна</v>
          </cell>
          <cell r="F63" t="str">
            <v>КМС</v>
          </cell>
          <cell r="G63" t="str">
            <v>Новосибирская область</v>
          </cell>
        </row>
        <row r="64">
          <cell r="A64">
            <v>41</v>
          </cell>
          <cell r="B64">
            <v>22</v>
          </cell>
          <cell r="C64">
            <v>0</v>
          </cell>
          <cell r="D64">
            <v>42000</v>
          </cell>
          <cell r="E64" t="str">
            <v>ЦЫГАНКОВА Алена Захаровна</v>
          </cell>
          <cell r="F64" t="str">
            <v>1 ЮН</v>
          </cell>
          <cell r="G64" t="str">
            <v>Новосибирская область</v>
          </cell>
        </row>
        <row r="65">
          <cell r="A65">
            <v>42</v>
          </cell>
          <cell r="B65">
            <v>7</v>
          </cell>
          <cell r="C65">
            <v>10140729806</v>
          </cell>
          <cell r="D65">
            <v>40951</v>
          </cell>
          <cell r="E65" t="str">
            <v>НАСИКОВСКАЯ Елизавета Александровна</v>
          </cell>
          <cell r="F65" t="str">
            <v>1 ЮН</v>
          </cell>
          <cell r="G65" t="str">
            <v>Кемеровская область</v>
          </cell>
        </row>
        <row r="66">
          <cell r="A66">
            <v>43</v>
          </cell>
          <cell r="B66">
            <v>12</v>
          </cell>
          <cell r="C66">
            <v>10114286996</v>
          </cell>
          <cell r="D66">
            <v>39383</v>
          </cell>
          <cell r="E66" t="str">
            <v>КРАСЮК Варвара Владимировна</v>
          </cell>
          <cell r="F66" t="str">
            <v>КМС</v>
          </cell>
          <cell r="G66" t="str">
            <v>Кемеровская область</v>
          </cell>
        </row>
        <row r="67">
          <cell r="A67">
            <v>44</v>
          </cell>
          <cell r="B67">
            <v>29</v>
          </cell>
          <cell r="C67">
            <v>10146253550</v>
          </cell>
          <cell r="E67" t="str">
            <v>БРУМА Екатерина Вадимовна</v>
          </cell>
          <cell r="F67" t="str">
            <v>1 СР</v>
          </cell>
          <cell r="G67" t="str">
            <v>Новосибирская область</v>
          </cell>
        </row>
        <row r="68">
          <cell r="A68">
            <v>45</v>
          </cell>
          <cell r="B68">
            <v>16</v>
          </cell>
          <cell r="C68">
            <v>10139995131</v>
          </cell>
          <cell r="D68">
            <v>40711</v>
          </cell>
          <cell r="E68" t="str">
            <v>ПЕШНИН Данил Викторович</v>
          </cell>
          <cell r="F68" t="str">
            <v>1 СР</v>
          </cell>
          <cell r="G68" t="str">
            <v>Кемеровская область</v>
          </cell>
        </row>
        <row r="69">
          <cell r="A69">
            <v>46</v>
          </cell>
          <cell r="B69">
            <v>13</v>
          </cell>
          <cell r="C69">
            <v>0</v>
          </cell>
          <cell r="D69">
            <v>41546</v>
          </cell>
          <cell r="E69" t="str">
            <v>ГРОМОВ Максим Сергеевич</v>
          </cell>
          <cell r="F69" t="str">
            <v>1 ЮН</v>
          </cell>
          <cell r="G69" t="str">
            <v>Кемеровская область</v>
          </cell>
        </row>
        <row r="70">
          <cell r="A70">
            <v>47</v>
          </cell>
          <cell r="B70">
            <v>61</v>
          </cell>
          <cell r="C70">
            <v>10141439926</v>
          </cell>
          <cell r="E70" t="str">
            <v>ГРЕЧКИН Максим Евгеньевич</v>
          </cell>
          <cell r="F70" t="str">
            <v>1 СР</v>
          </cell>
          <cell r="G70" t="str">
            <v>Новосибирская область</v>
          </cell>
        </row>
        <row r="71">
          <cell r="A71">
            <v>48</v>
          </cell>
          <cell r="B71">
            <v>14</v>
          </cell>
          <cell r="C71">
            <v>10153663340</v>
          </cell>
          <cell r="D71">
            <v>40583</v>
          </cell>
          <cell r="E71" t="str">
            <v>ЕФИМОВ Марк Владиславович</v>
          </cell>
          <cell r="F71" t="str">
            <v>2 СР</v>
          </cell>
          <cell r="G71" t="str">
            <v>Кемеровская область</v>
          </cell>
        </row>
        <row r="72">
          <cell r="A72">
            <v>49</v>
          </cell>
          <cell r="B72">
            <v>25</v>
          </cell>
          <cell r="C72">
            <v>10164644245</v>
          </cell>
          <cell r="D72">
            <v>40365</v>
          </cell>
          <cell r="E72" t="str">
            <v>БУРТАСОВ Ростислав Александрович</v>
          </cell>
          <cell r="F72" t="str">
            <v>2 СР</v>
          </cell>
          <cell r="G72" t="str">
            <v>Новосибирская область</v>
          </cell>
        </row>
        <row r="73">
          <cell r="A73">
            <v>50</v>
          </cell>
          <cell r="B73">
            <v>26</v>
          </cell>
          <cell r="C73">
            <v>10164839457</v>
          </cell>
          <cell r="E73" t="str">
            <v>КИШЛАРЬ Ева Станиславовна</v>
          </cell>
          <cell r="F73" t="str">
            <v>2 СР</v>
          </cell>
          <cell r="G73" t="str">
            <v>Новосибирская область</v>
          </cell>
        </row>
        <row r="74">
          <cell r="A74">
            <v>51</v>
          </cell>
          <cell r="B74">
            <v>18</v>
          </cell>
          <cell r="C74">
            <v>0</v>
          </cell>
          <cell r="D74">
            <v>41200</v>
          </cell>
          <cell r="E74" t="str">
            <v>УШАКОВ Семен Евгеньевич</v>
          </cell>
          <cell r="F74" t="str">
            <v>1 ЮН</v>
          </cell>
          <cell r="G74" t="str">
            <v>Кемеровская область</v>
          </cell>
        </row>
        <row r="75">
          <cell r="A75">
            <v>52</v>
          </cell>
          <cell r="B75">
            <v>24</v>
          </cell>
          <cell r="C75">
            <v>10153688501</v>
          </cell>
          <cell r="D75">
            <v>40444</v>
          </cell>
          <cell r="E75" t="str">
            <v>АНОХИН Илья Сергеевич</v>
          </cell>
          <cell r="F75" t="str">
            <v>1 СР</v>
          </cell>
          <cell r="G75" t="str">
            <v>Новосибирская область</v>
          </cell>
        </row>
        <row r="76">
          <cell r="A76">
            <v>53</v>
          </cell>
          <cell r="B76">
            <v>17</v>
          </cell>
          <cell r="C76">
            <v>0</v>
          </cell>
          <cell r="D76">
            <v>40746</v>
          </cell>
          <cell r="E76" t="str">
            <v>САРСАЦКИЙ Кирилл Денисович</v>
          </cell>
          <cell r="F76" t="str">
            <v>1 ЮН</v>
          </cell>
          <cell r="G76" t="str">
            <v>Кемеровская область</v>
          </cell>
        </row>
        <row r="77">
          <cell r="A77">
            <v>54</v>
          </cell>
          <cell r="B77">
            <v>19</v>
          </cell>
          <cell r="C77">
            <v>0</v>
          </cell>
          <cell r="D77">
            <v>40668</v>
          </cell>
          <cell r="E77" t="str">
            <v>ШУМЕЕВ Тимофей Евгеньевич</v>
          </cell>
          <cell r="F77" t="str">
            <v>2 СР</v>
          </cell>
          <cell r="G77" t="str">
            <v>Кемеровская область</v>
          </cell>
        </row>
        <row r="78">
          <cell r="A78">
            <v>55</v>
          </cell>
          <cell r="B78">
            <v>32</v>
          </cell>
          <cell r="C78">
            <v>10143134695</v>
          </cell>
          <cell r="D78">
            <v>40351</v>
          </cell>
          <cell r="E78" t="str">
            <v>СЕРЕДА Матвей Станиславович</v>
          </cell>
          <cell r="F78" t="str">
            <v>2 СР</v>
          </cell>
          <cell r="G78" t="str">
            <v>Новосибирская область</v>
          </cell>
        </row>
        <row r="79">
          <cell r="A79">
            <v>56</v>
          </cell>
          <cell r="B79">
            <v>21</v>
          </cell>
          <cell r="C79">
            <v>0</v>
          </cell>
          <cell r="D79">
            <v>41619</v>
          </cell>
          <cell r="E79" t="str">
            <v>РАЙШ Алиса Денисовна</v>
          </cell>
          <cell r="F79" t="str">
            <v>1 ЮН</v>
          </cell>
          <cell r="G79" t="str">
            <v>Новосибирская область</v>
          </cell>
        </row>
        <row r="80">
          <cell r="A80">
            <v>57</v>
          </cell>
          <cell r="B80">
            <v>20</v>
          </cell>
          <cell r="C80">
            <v>10113103091</v>
          </cell>
          <cell r="D80">
            <v>39096</v>
          </cell>
          <cell r="E80" t="str">
            <v>КОНОНЕНКО Максим Алексеевич</v>
          </cell>
          <cell r="F80" t="str">
            <v>КМС</v>
          </cell>
          <cell r="G80" t="str">
            <v>Самарская область</v>
          </cell>
        </row>
        <row r="81">
          <cell r="A81">
            <v>58</v>
          </cell>
          <cell r="B81">
            <v>11</v>
          </cell>
          <cell r="C81">
            <v>0</v>
          </cell>
          <cell r="D81">
            <v>41358</v>
          </cell>
          <cell r="E81" t="str">
            <v>ШИПАЛОВА Виктория Юрьевна</v>
          </cell>
          <cell r="F81" t="str">
            <v>1 ЮН</v>
          </cell>
          <cell r="G81" t="str">
            <v>Кемеровская область</v>
          </cell>
        </row>
        <row r="82">
          <cell r="A82">
            <v>59</v>
          </cell>
          <cell r="B82">
            <v>33</v>
          </cell>
          <cell r="C82">
            <v>10146046315</v>
          </cell>
          <cell r="D82">
            <v>40493</v>
          </cell>
          <cell r="E82" t="str">
            <v>СЕРГЕЕВА София Александровна</v>
          </cell>
          <cell r="F82" t="str">
            <v>1 СР</v>
          </cell>
          <cell r="G82" t="str">
            <v>Новосибирская область</v>
          </cell>
        </row>
        <row r="83">
          <cell r="A83">
            <v>60</v>
          </cell>
          <cell r="C83" t="e">
            <v>#N/A</v>
          </cell>
          <cell r="D83" t="e">
            <v>#N/A</v>
          </cell>
          <cell r="E83" t="e">
            <v>#N/A</v>
          </cell>
          <cell r="F83" t="e">
            <v>#N/A</v>
          </cell>
          <cell r="G83" t="e">
            <v>#N/A</v>
          </cell>
        </row>
      </sheetData>
      <sheetData sheetId="26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Командная классификация после 1-го этапа</v>
          </cell>
        </row>
        <row r="11">
          <cell r="A11" t="str">
            <v>шоссе-многодневная гонка</v>
          </cell>
        </row>
        <row r="12">
          <cell r="A12" t="str">
            <v>ЮНОШИ 15-16 ЛЕТ</v>
          </cell>
        </row>
        <row r="14">
          <cell r="A14" t="str">
            <v>МЕСТО ПРОВЕДЕНИЯ: г. ОМСК ,-1-й км автодороги п.Крутая горка.</v>
          </cell>
        </row>
        <row r="15">
          <cell r="A15" t="str">
            <v>ДАТА ПРОВЕДЕНИЯ: 12 МАЯ 2022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G19" t="str">
            <v>СЛАБКОВСКАЯ В.Н. ( 1К, г. ОМСК)</v>
          </cell>
        </row>
        <row r="20">
          <cell r="A20" t="str">
            <v>СУДЬЯ НА ФИНИШЕ:</v>
          </cell>
          <cell r="G20" t="str">
            <v xml:space="preserve">ДОЦЕНКО С.А. (ВК, г. ОМСК) 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КОД ФВСР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</row>
        <row r="24">
          <cell r="A24">
            <v>1</v>
          </cell>
        </row>
        <row r="25">
          <cell r="A25">
            <v>2</v>
          </cell>
        </row>
        <row r="26">
          <cell r="A26">
            <v>3</v>
          </cell>
        </row>
        <row r="27">
          <cell r="A27">
            <v>4</v>
          </cell>
        </row>
        <row r="28">
          <cell r="A28">
            <v>5</v>
          </cell>
        </row>
        <row r="29">
          <cell r="A29">
            <v>6</v>
          </cell>
        </row>
        <row r="30">
          <cell r="A30">
            <v>7</v>
          </cell>
        </row>
        <row r="31">
          <cell r="A31">
            <v>8</v>
          </cell>
        </row>
        <row r="32">
          <cell r="A32">
            <v>9</v>
          </cell>
        </row>
        <row r="33">
          <cell r="A33">
            <v>10</v>
          </cell>
        </row>
        <row r="34">
          <cell r="A34">
            <v>11</v>
          </cell>
        </row>
        <row r="38">
          <cell r="A38" t="str">
            <v>ПОГОДНЫЕ УСЛОВИЯ</v>
          </cell>
        </row>
        <row r="39">
          <cell r="A39" t="str">
            <v xml:space="preserve">  Погода в начале | Погода в конце | Т в начале | Т в конце | Влажность</v>
          </cell>
        </row>
        <row r="40">
          <cell r="A40" t="str">
            <v xml:space="preserve">                     Ясно      |          Ясно           |     +19.0      |     +16.0    |    54             </v>
          </cell>
        </row>
        <row r="44">
          <cell r="A44" t="str">
            <v>ТЕХНИЧЕСКИЙ ДЕЛЕГАТ</v>
          </cell>
          <cell r="E44" t="str">
            <v>ГЛАВНЫЙ СУДЬЯ</v>
          </cell>
        </row>
        <row r="48">
          <cell r="E48" t="str">
            <v xml:space="preserve">САВИЦКИЙ К.Н. (ВК, г. НОВОСИБИРСК) </v>
          </cell>
        </row>
      </sheetData>
      <sheetData sheetId="27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Классификация "Активный гонщик" после 2-го этапа</v>
          </cell>
        </row>
        <row r="11">
          <cell r="A11" t="str">
            <v>шоссе-многодневная гонка</v>
          </cell>
        </row>
        <row r="12">
          <cell r="A12" t="str">
            <v>ЮНОШИ 15-16 ЛЕТ</v>
          </cell>
        </row>
        <row r="14">
          <cell r="A14" t="str">
            <v>МЕСТО ПРОВЕДЕНИЯ: г. ОМСК ,-1-й км автодороги п.Крутая горка.</v>
          </cell>
        </row>
        <row r="15">
          <cell r="A15" t="str">
            <v>ДАТА ПРОВЕДЕНИЯ: 13 МАЯ 2022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G19" t="str">
            <v>СЛАБКОВСКАЯ В.Н. ( 1К, г. ОМСК)</v>
          </cell>
        </row>
        <row r="20">
          <cell r="A20" t="str">
            <v>СУДЬЯ НА ФИНИШЕ:</v>
          </cell>
          <cell r="G20" t="str">
            <v xml:space="preserve">ДОЦЕНКО С.А. (ВК, г. ОМСК) 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КОД ФВСР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</row>
        <row r="24">
          <cell r="A24">
            <v>1</v>
          </cell>
          <cell r="B24">
            <v>4</v>
          </cell>
          <cell r="C24">
            <v>10149843863</v>
          </cell>
          <cell r="D24">
            <v>40297</v>
          </cell>
          <cell r="E24" t="str">
            <v>ЕФРЕМОВА Карина Владимировна</v>
          </cell>
          <cell r="F24" t="str">
            <v>КМС</v>
          </cell>
          <cell r="G24" t="str">
            <v>Кемеровская область</v>
          </cell>
        </row>
        <row r="25">
          <cell r="A25">
            <v>2</v>
          </cell>
          <cell r="B25">
            <v>51</v>
          </cell>
          <cell r="C25">
            <v>10140354435</v>
          </cell>
          <cell r="D25">
            <v>39903</v>
          </cell>
          <cell r="E25" t="str">
            <v>ТЕТЕНКОВ Трофим Евгеньевич</v>
          </cell>
          <cell r="F25" t="str">
            <v>1 СР</v>
          </cell>
          <cell r="G25" t="str">
            <v>Новосибирская область</v>
          </cell>
        </row>
        <row r="26">
          <cell r="A26">
            <v>3</v>
          </cell>
          <cell r="B26">
            <v>44</v>
          </cell>
          <cell r="C26">
            <v>0</v>
          </cell>
          <cell r="D26">
            <v>41464</v>
          </cell>
          <cell r="E26" t="str">
            <v>ХАЛИУЛЛИН Александр Артурович</v>
          </cell>
          <cell r="F26" t="str">
            <v>1 ЮН</v>
          </cell>
          <cell r="G26" t="str">
            <v>Новосибирская область</v>
          </cell>
        </row>
        <row r="27">
          <cell r="A27">
            <v>4</v>
          </cell>
          <cell r="B27">
            <v>42</v>
          </cell>
          <cell r="C27">
            <v>10164512283</v>
          </cell>
          <cell r="D27">
            <v>41087</v>
          </cell>
          <cell r="E27" t="str">
            <v>СТЕПИН Игорь Максимович</v>
          </cell>
          <cell r="F27" t="str">
            <v>2 ЮН</v>
          </cell>
          <cell r="G27" t="str">
            <v>Новосибирская область</v>
          </cell>
        </row>
        <row r="28">
          <cell r="A28">
            <v>5</v>
          </cell>
          <cell r="B28">
            <v>36</v>
          </cell>
          <cell r="C28">
            <v>10129901875</v>
          </cell>
          <cell r="D28">
            <v>40068</v>
          </cell>
          <cell r="E28" t="str">
            <v>НЕМЧАНИНОВ Алексей Александрович</v>
          </cell>
          <cell r="F28" t="str">
            <v>1 СР</v>
          </cell>
          <cell r="G28" t="str">
            <v>Новосибирская область</v>
          </cell>
        </row>
        <row r="29">
          <cell r="A29">
            <v>6</v>
          </cell>
          <cell r="B29">
            <v>10</v>
          </cell>
          <cell r="C29">
            <v>0</v>
          </cell>
          <cell r="D29">
            <v>41192</v>
          </cell>
          <cell r="E29" t="str">
            <v>ФЕДОСОВ Федор Эдуардович</v>
          </cell>
          <cell r="F29" t="str">
            <v>3 СР</v>
          </cell>
          <cell r="G29" t="str">
            <v>Кемеровская область</v>
          </cell>
        </row>
        <row r="30">
          <cell r="A30">
            <v>7</v>
          </cell>
          <cell r="B30">
            <v>39</v>
          </cell>
          <cell r="C30">
            <v>10164425589</v>
          </cell>
          <cell r="D30">
            <v>41214</v>
          </cell>
          <cell r="E30" t="str">
            <v>ИВАНОВА Анна Сергеевна</v>
          </cell>
          <cell r="F30" t="str">
            <v>2 ЮН</v>
          </cell>
          <cell r="G30" t="str">
            <v>Новосибирская область</v>
          </cell>
        </row>
        <row r="31">
          <cell r="A31">
            <v>8</v>
          </cell>
          <cell r="B31">
            <v>2</v>
          </cell>
          <cell r="C31">
            <v>10149837294</v>
          </cell>
          <cell r="D31">
            <v>39867</v>
          </cell>
          <cell r="E31" t="str">
            <v>ПЕЧЕРИН Дмитрий Владиславович</v>
          </cell>
          <cell r="F31" t="str">
            <v>КМС</v>
          </cell>
          <cell r="G31" t="str">
            <v>Кемеровская область</v>
          </cell>
        </row>
        <row r="32">
          <cell r="A32">
            <v>9</v>
          </cell>
          <cell r="B32">
            <v>53</v>
          </cell>
          <cell r="C32">
            <v>10148667941</v>
          </cell>
          <cell r="D32">
            <v>40565</v>
          </cell>
          <cell r="E32" t="str">
            <v>ЕВДОКИМОВ Матвей Иванович</v>
          </cell>
          <cell r="F32" t="str">
            <v>2 СР</v>
          </cell>
          <cell r="G32" t="str">
            <v>Новосибирская область</v>
          </cell>
        </row>
        <row r="36">
          <cell r="A36" t="str">
            <v>ПОГОДНЫЕ УСЛОВИЯ</v>
          </cell>
        </row>
        <row r="37">
          <cell r="A37" t="str">
            <v xml:space="preserve">  Погода в начале | Погода в конце | Т в начале | Т в конце | Влажность</v>
          </cell>
        </row>
        <row r="38">
          <cell r="A38" t="str">
            <v xml:space="preserve">                     Ясно      |          Ясно           |     +11.0      |     +16.0    |    54             </v>
          </cell>
        </row>
        <row r="42">
          <cell r="A42" t="str">
            <v>ТЕХНИЧЕСКИЙ ДЕЛЕГАТ</v>
          </cell>
          <cell r="E42" t="str">
            <v>ГЛАВНЫЙ СУДЬЯ</v>
          </cell>
        </row>
        <row r="46">
          <cell r="E46" t="str">
            <v xml:space="preserve">САВИЦКИЙ К.Н. (ВК, г. НОВОСИБИРСК) </v>
          </cell>
        </row>
      </sheetData>
      <sheetData sheetId="28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Классификация "Молодой гонщик" после 2-го этапа</v>
          </cell>
        </row>
        <row r="11">
          <cell r="A11" t="str">
            <v>шоссе-многодневная гонка</v>
          </cell>
        </row>
        <row r="12">
          <cell r="A12" t="str">
            <v>ЮНОШИ 15-16 ЛЕТ</v>
          </cell>
        </row>
        <row r="14">
          <cell r="A14" t="str">
            <v>МЕСТО ПРОВЕДЕНИЯ: г. ОМСК ,-1-й км автодороги п.Крутая горка.</v>
          </cell>
        </row>
        <row r="15">
          <cell r="A15" t="str">
            <v>ДАТА ПРОВЕДЕНИЯ: 13 МАЯ 2022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G19" t="str">
            <v>СЛАБКОВСКАЯ В.Н. ( 1К, г. ОМСК)</v>
          </cell>
        </row>
        <row r="20">
          <cell r="A20" t="str">
            <v>СУДЬЯ НА ФИНИШЕ:</v>
          </cell>
          <cell r="G20" t="str">
            <v xml:space="preserve">ДОЦЕНКО С.А. (ВК, г. ОМСК) 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КОД ФВСР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</row>
        <row r="24">
          <cell r="A24">
            <v>1</v>
          </cell>
          <cell r="B24">
            <v>50</v>
          </cell>
          <cell r="C24">
            <v>10128428283</v>
          </cell>
          <cell r="D24">
            <v>39257</v>
          </cell>
          <cell r="E24" t="str">
            <v>ЛУЦЮК Владислав Юрьевич</v>
          </cell>
          <cell r="F24" t="str">
            <v>КМС</v>
          </cell>
          <cell r="G24" t="str">
            <v>Новосибирская область</v>
          </cell>
        </row>
        <row r="25">
          <cell r="A25">
            <v>2</v>
          </cell>
          <cell r="B25">
            <v>48</v>
          </cell>
          <cell r="C25">
            <v>10143130554</v>
          </cell>
          <cell r="D25">
            <v>40394</v>
          </cell>
          <cell r="E25" t="str">
            <v>РУДЕНКО Маргарита Андреевна</v>
          </cell>
          <cell r="F25" t="str">
            <v>КМС</v>
          </cell>
          <cell r="G25" t="str">
            <v>Новосибирская область</v>
          </cell>
        </row>
        <row r="26">
          <cell r="A26">
            <v>3</v>
          </cell>
          <cell r="B26">
            <v>28</v>
          </cell>
          <cell r="C26">
            <v>10143132675</v>
          </cell>
          <cell r="D26">
            <v>40219</v>
          </cell>
          <cell r="E26" t="str">
            <v>ГОРСКИЙ Петр Александрович</v>
          </cell>
          <cell r="F26" t="str">
            <v>1 СР</v>
          </cell>
          <cell r="G26" t="str">
            <v>Новосибирская область</v>
          </cell>
        </row>
        <row r="27">
          <cell r="A27">
            <v>4</v>
          </cell>
          <cell r="B27">
            <v>29</v>
          </cell>
          <cell r="C27">
            <v>10146253550</v>
          </cell>
          <cell r="D27">
            <v>40889</v>
          </cell>
          <cell r="E27" t="str">
            <v>БРУМА Екатерина Вадимовна</v>
          </cell>
          <cell r="F27" t="str">
            <v>1 СР</v>
          </cell>
          <cell r="G27" t="str">
            <v>Новосибирская область</v>
          </cell>
        </row>
        <row r="28">
          <cell r="A28">
            <v>5</v>
          </cell>
          <cell r="B28">
            <v>35</v>
          </cell>
          <cell r="C28">
            <v>10153618678</v>
          </cell>
          <cell r="D28">
            <v>40520</v>
          </cell>
          <cell r="E28" t="str">
            <v>СТУДЕНКОВА Ярослава Петровна</v>
          </cell>
          <cell r="F28" t="str">
            <v>2 СР</v>
          </cell>
          <cell r="G28" t="str">
            <v>Новосибирская область</v>
          </cell>
        </row>
        <row r="32">
          <cell r="A32" t="str">
            <v>ПОГОДНЫЕ УСЛОВИЯ</v>
          </cell>
        </row>
        <row r="33">
          <cell r="A33" t="str">
            <v xml:space="preserve">  Погода в начале | Погода в конце | Т в начале | Т в конце | Влажность</v>
          </cell>
        </row>
        <row r="34">
          <cell r="A34" t="str">
            <v xml:space="preserve">                     Ясно      |          Ясно           |     +11.0      |     +16.0    |    54             </v>
          </cell>
        </row>
        <row r="38">
          <cell r="A38" t="str">
            <v>ТЕХНИЧЕСКИЙ ДЕЛЕГАТ</v>
          </cell>
          <cell r="E38" t="str">
            <v>ГЛАВНЫЙ СУДЬЯ</v>
          </cell>
        </row>
        <row r="42">
          <cell r="E42" t="str">
            <v xml:space="preserve">САВИЦКИЙ К.Н. (ВК, г. НОВОСИБИРСК) </v>
          </cell>
        </row>
      </sheetData>
      <sheetData sheetId="29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Личная классификация после 2-го этапа</v>
          </cell>
        </row>
        <row r="11">
          <cell r="A11" t="str">
            <v>шоссе-многодневная гонка</v>
          </cell>
        </row>
        <row r="12">
          <cell r="A12" t="str">
            <v>ЮНОШИ 15-16 ЛЕТ</v>
          </cell>
        </row>
        <row r="14">
          <cell r="A14" t="str">
            <v>МЕСТО ПРОВЕДЕНИЯ: г. ОМСК ,-1-й км автодороги п.Крутая горка.</v>
          </cell>
        </row>
        <row r="15">
          <cell r="A15" t="str">
            <v>ДАТА ПРОВЕДЕНИЯ: 13 МАЯ 2022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G19" t="str">
            <v>СЛАБКОВСКАЯ В.Н. ( 1К, г. ОМСК)</v>
          </cell>
        </row>
        <row r="20">
          <cell r="A20" t="str">
            <v>СУДЬЯ НА ФИНИШЕ:</v>
          </cell>
          <cell r="G20" t="str">
            <v xml:space="preserve">ДОЦЕНКО С.А. (ВК, г. ОМСК) 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КОД ФВСР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</row>
        <row r="24">
          <cell r="A24">
            <v>1</v>
          </cell>
          <cell r="B24">
            <v>38</v>
          </cell>
          <cell r="C24">
            <v>10164811670</v>
          </cell>
          <cell r="D24">
            <v>41667</v>
          </cell>
          <cell r="E24" t="str">
            <v>ЦАРЕВА Ольга Романовна</v>
          </cell>
          <cell r="F24" t="str">
            <v>2 ЮН</v>
          </cell>
          <cell r="G24" t="str">
            <v>Новосибирская область</v>
          </cell>
        </row>
        <row r="25">
          <cell r="A25">
            <v>2</v>
          </cell>
          <cell r="B25">
            <v>39</v>
          </cell>
          <cell r="C25">
            <v>10164425589</v>
          </cell>
          <cell r="D25">
            <v>41214</v>
          </cell>
          <cell r="E25" t="str">
            <v>ИВАНОВА Анна Сергеевна</v>
          </cell>
          <cell r="F25" t="str">
            <v>2 ЮН</v>
          </cell>
          <cell r="G25" t="str">
            <v>Новосибирская область</v>
          </cell>
        </row>
        <row r="26">
          <cell r="A26">
            <v>3</v>
          </cell>
          <cell r="B26">
            <v>36</v>
          </cell>
          <cell r="C26">
            <v>10129901875</v>
          </cell>
          <cell r="D26">
            <v>40068</v>
          </cell>
          <cell r="E26" t="str">
            <v>НЕМЧАНИНОВ Алексей Александрович</v>
          </cell>
          <cell r="F26" t="str">
            <v>1 СР</v>
          </cell>
          <cell r="G26" t="str">
            <v>Новосибирская область</v>
          </cell>
        </row>
        <row r="27">
          <cell r="A27">
            <v>4</v>
          </cell>
          <cell r="B27">
            <v>4</v>
          </cell>
          <cell r="C27">
            <v>10149843863</v>
          </cell>
          <cell r="D27">
            <v>40297</v>
          </cell>
          <cell r="E27" t="str">
            <v>ЕФРЕМОВА Карина Владимировна</v>
          </cell>
          <cell r="F27" t="str">
            <v>КМС</v>
          </cell>
          <cell r="G27" t="str">
            <v>Кемеровская область</v>
          </cell>
        </row>
        <row r="28">
          <cell r="A28">
            <v>5</v>
          </cell>
          <cell r="B28">
            <v>1</v>
          </cell>
          <cell r="C28">
            <v>10133001633</v>
          </cell>
          <cell r="D28">
            <v>39649</v>
          </cell>
          <cell r="E28" t="str">
            <v>СПЕСИВЦЕВ Михаил Алексеевич</v>
          </cell>
          <cell r="F28" t="str">
            <v>КМС</v>
          </cell>
          <cell r="G28" t="str">
            <v>Кемеровская область</v>
          </cell>
        </row>
        <row r="29">
          <cell r="A29">
            <v>6</v>
          </cell>
          <cell r="B29">
            <v>3</v>
          </cell>
          <cell r="C29">
            <v>10137061485</v>
          </cell>
          <cell r="D29">
            <v>40480</v>
          </cell>
          <cell r="E29" t="str">
            <v>ЛЕОНОВ Степан Антонович</v>
          </cell>
          <cell r="F29" t="str">
            <v>КМС</v>
          </cell>
          <cell r="G29" t="str">
            <v>Кемеровская область</v>
          </cell>
        </row>
        <row r="30">
          <cell r="A30">
            <v>7</v>
          </cell>
          <cell r="B30">
            <v>42</v>
          </cell>
          <cell r="C30">
            <v>10164512283</v>
          </cell>
          <cell r="D30">
            <v>41087</v>
          </cell>
          <cell r="E30" t="str">
            <v>СТЕПИН Игорь Максимович</v>
          </cell>
          <cell r="F30" t="str">
            <v>2 ЮН</v>
          </cell>
          <cell r="G30" t="str">
            <v>Новосибирская область</v>
          </cell>
        </row>
        <row r="31">
          <cell r="A31">
            <v>8</v>
          </cell>
          <cell r="B31">
            <v>5</v>
          </cell>
          <cell r="C31">
            <v>10165112673</v>
          </cell>
          <cell r="D31">
            <v>40111</v>
          </cell>
          <cell r="E31" t="str">
            <v>ГРУДИНИН Егор Артемович</v>
          </cell>
          <cell r="F31" t="str">
            <v>2 СР</v>
          </cell>
          <cell r="G31" t="str">
            <v>Кемеровская область</v>
          </cell>
        </row>
        <row r="32">
          <cell r="A32">
            <v>9</v>
          </cell>
          <cell r="B32">
            <v>41</v>
          </cell>
          <cell r="C32">
            <v>10164563312</v>
          </cell>
          <cell r="D32">
            <v>41225</v>
          </cell>
          <cell r="E32" t="str">
            <v>ДРОЗДОВ Данил Игоревич</v>
          </cell>
          <cell r="F32" t="str">
            <v>2 ЮН</v>
          </cell>
          <cell r="G32" t="str">
            <v>Новосибирская область</v>
          </cell>
        </row>
        <row r="33">
          <cell r="A33">
            <v>10</v>
          </cell>
          <cell r="B33">
            <v>6</v>
          </cell>
          <cell r="C33">
            <v>10156937694</v>
          </cell>
          <cell r="D33">
            <v>40710</v>
          </cell>
          <cell r="E33" t="str">
            <v>ШУБИНА Анна Павловна</v>
          </cell>
          <cell r="F33" t="str">
            <v>1 СР</v>
          </cell>
          <cell r="G33" t="str">
            <v>Кемеровская область</v>
          </cell>
        </row>
        <row r="34">
          <cell r="A34">
            <v>11</v>
          </cell>
          <cell r="B34">
            <v>37</v>
          </cell>
          <cell r="C34">
            <v>10146252641</v>
          </cell>
          <cell r="D34">
            <v>40643</v>
          </cell>
          <cell r="E34" t="str">
            <v>ПОНАМАРЕВ Кирилл Николаевич</v>
          </cell>
          <cell r="F34" t="str">
            <v>1 СР</v>
          </cell>
          <cell r="G34" t="str">
            <v>Новосибирская область</v>
          </cell>
        </row>
        <row r="35">
          <cell r="A35">
            <v>12</v>
          </cell>
          <cell r="B35">
            <v>10</v>
          </cell>
          <cell r="C35">
            <v>0</v>
          </cell>
          <cell r="D35">
            <v>41192</v>
          </cell>
          <cell r="E35" t="str">
            <v>ФЕДОСОВ Федор Эдуардович</v>
          </cell>
          <cell r="F35" t="str">
            <v>3 СР</v>
          </cell>
          <cell r="G35" t="str">
            <v>Кемеровская область</v>
          </cell>
        </row>
        <row r="36">
          <cell r="A36">
            <v>13</v>
          </cell>
          <cell r="B36">
            <v>40</v>
          </cell>
          <cell r="C36">
            <v>10164567958</v>
          </cell>
          <cell r="D36">
            <v>41440</v>
          </cell>
          <cell r="E36" t="str">
            <v>ДМИТРИЕВ Роман Сергеевич</v>
          </cell>
          <cell r="F36" t="str">
            <v>2 ЮН</v>
          </cell>
          <cell r="G36" t="str">
            <v>Новосибирская область</v>
          </cell>
        </row>
        <row r="37">
          <cell r="A37">
            <v>14</v>
          </cell>
          <cell r="B37">
            <v>52</v>
          </cell>
          <cell r="C37">
            <v>10148878311</v>
          </cell>
          <cell r="D37">
            <v>40322</v>
          </cell>
          <cell r="E37" t="str">
            <v>БЫКОВ Глеб Артурович</v>
          </cell>
          <cell r="F37">
            <v>0</v>
          </cell>
          <cell r="G37" t="str">
            <v>Новосибирская область</v>
          </cell>
        </row>
        <row r="38">
          <cell r="A38">
            <v>15</v>
          </cell>
          <cell r="B38">
            <v>51</v>
          </cell>
          <cell r="C38">
            <v>10140354435</v>
          </cell>
          <cell r="D38">
            <v>39903</v>
          </cell>
          <cell r="E38" t="str">
            <v>ТЕТЕНКОВ Трофим Евгеньевич</v>
          </cell>
          <cell r="F38" t="str">
            <v>1 СР</v>
          </cell>
          <cell r="G38" t="str">
            <v>Новосибирская область</v>
          </cell>
        </row>
        <row r="39">
          <cell r="A39">
            <v>16</v>
          </cell>
          <cell r="B39">
            <v>55</v>
          </cell>
          <cell r="C39">
            <v>10159471923</v>
          </cell>
          <cell r="D39">
            <v>40633</v>
          </cell>
          <cell r="E39" t="str">
            <v>МАРИСКИНА Стана Артемовна</v>
          </cell>
          <cell r="F39" t="str">
            <v>2 СР</v>
          </cell>
          <cell r="G39" t="str">
            <v>Новосибирская область</v>
          </cell>
        </row>
        <row r="40">
          <cell r="A40">
            <v>17</v>
          </cell>
          <cell r="B40">
            <v>59</v>
          </cell>
          <cell r="C40">
            <v>10154047300</v>
          </cell>
          <cell r="D40">
            <v>40422</v>
          </cell>
          <cell r="E40" t="str">
            <v>ТИМОШЕНКО Александра Михайловна</v>
          </cell>
          <cell r="F40" t="str">
            <v>2 СР</v>
          </cell>
          <cell r="G40" t="str">
            <v>Новосибирская область</v>
          </cell>
        </row>
        <row r="41">
          <cell r="A41">
            <v>18</v>
          </cell>
          <cell r="B41">
            <v>2</v>
          </cell>
          <cell r="C41">
            <v>10149837294</v>
          </cell>
          <cell r="D41">
            <v>39867</v>
          </cell>
          <cell r="E41" t="str">
            <v>ПЕЧЕРИН Дмитрий Владиславович</v>
          </cell>
          <cell r="F41" t="str">
            <v>КМС</v>
          </cell>
          <cell r="G41" t="str">
            <v>Кемеровская область</v>
          </cell>
        </row>
        <row r="42">
          <cell r="A42">
            <v>19</v>
          </cell>
          <cell r="B42">
            <v>54</v>
          </cell>
          <cell r="C42">
            <v>0</v>
          </cell>
          <cell r="D42">
            <v>41518</v>
          </cell>
          <cell r="E42" t="str">
            <v>ЖИРНОВ Артем Иванович</v>
          </cell>
          <cell r="F42" t="str">
            <v>2 ЮН</v>
          </cell>
          <cell r="G42" t="str">
            <v>Новосибирская область</v>
          </cell>
        </row>
        <row r="43">
          <cell r="A43">
            <v>20</v>
          </cell>
          <cell r="B43">
            <v>60</v>
          </cell>
          <cell r="C43">
            <v>10154047296</v>
          </cell>
          <cell r="D43">
            <v>40304</v>
          </cell>
          <cell r="E43" t="str">
            <v>ИВАНОВА Полина Андреевна</v>
          </cell>
          <cell r="F43" t="str">
            <v>2 СР</v>
          </cell>
          <cell r="G43" t="str">
            <v>Новосибирская область</v>
          </cell>
        </row>
        <row r="44">
          <cell r="A44">
            <v>21</v>
          </cell>
          <cell r="B44">
            <v>50</v>
          </cell>
          <cell r="C44">
            <v>10128428283</v>
          </cell>
          <cell r="E44" t="str">
            <v>ЛУЦЮК Владислав Юрьевич</v>
          </cell>
          <cell r="F44" t="str">
            <v>КМС</v>
          </cell>
          <cell r="G44" t="str">
            <v>Новосибирская область</v>
          </cell>
        </row>
        <row r="45">
          <cell r="A45">
            <v>22</v>
          </cell>
          <cell r="B45">
            <v>58</v>
          </cell>
          <cell r="C45">
            <v>10148787573</v>
          </cell>
          <cell r="D45">
            <v>40856</v>
          </cell>
          <cell r="E45" t="str">
            <v>УЛЬЯНОВ Михаил Александрович</v>
          </cell>
          <cell r="F45" t="str">
            <v>2 ЮН</v>
          </cell>
          <cell r="G45" t="str">
            <v>Новосибирская область</v>
          </cell>
        </row>
        <row r="46">
          <cell r="A46">
            <v>23</v>
          </cell>
          <cell r="B46">
            <v>23</v>
          </cell>
          <cell r="C46">
            <v>10141013934</v>
          </cell>
          <cell r="D46">
            <v>40016</v>
          </cell>
          <cell r="E46" t="str">
            <v>БЕЛОБОРОДОВ Вячеслав Ильич</v>
          </cell>
          <cell r="F46" t="str">
            <v>КМС</v>
          </cell>
          <cell r="G46" t="str">
            <v>Новосибирская область</v>
          </cell>
        </row>
        <row r="47">
          <cell r="A47">
            <v>24</v>
          </cell>
          <cell r="B47">
            <v>49</v>
          </cell>
          <cell r="C47">
            <v>10117596114</v>
          </cell>
          <cell r="D47">
            <v>39367</v>
          </cell>
          <cell r="E47" t="str">
            <v>ЗЫКОВ Николай Андреевич</v>
          </cell>
          <cell r="F47" t="str">
            <v>КМС</v>
          </cell>
          <cell r="G47" t="str">
            <v>Новосибирская область</v>
          </cell>
        </row>
        <row r="48">
          <cell r="A48">
            <v>25</v>
          </cell>
          <cell r="B48">
            <v>53</v>
          </cell>
          <cell r="C48">
            <v>10148667941</v>
          </cell>
          <cell r="D48">
            <v>40565</v>
          </cell>
          <cell r="E48" t="str">
            <v>ЕВДОКИМОВ Матвей Иванович</v>
          </cell>
          <cell r="F48" t="str">
            <v>2 СР</v>
          </cell>
          <cell r="G48" t="str">
            <v>Новосибирская область</v>
          </cell>
        </row>
        <row r="49">
          <cell r="A49">
            <v>26</v>
          </cell>
          <cell r="B49">
            <v>57</v>
          </cell>
          <cell r="C49">
            <v>10158887802</v>
          </cell>
          <cell r="D49">
            <v>40951</v>
          </cell>
          <cell r="E49" t="str">
            <v>РУДАКОВ Роман Дмитриевич</v>
          </cell>
          <cell r="F49" t="str">
            <v>3 ЮН</v>
          </cell>
          <cell r="G49" t="str">
            <v>Новосибирская область</v>
          </cell>
        </row>
        <row r="50">
          <cell r="A50">
            <v>27</v>
          </cell>
          <cell r="B50">
            <v>43</v>
          </cell>
          <cell r="C50">
            <v>10146252439</v>
          </cell>
          <cell r="D50">
            <v>41138</v>
          </cell>
          <cell r="E50" t="str">
            <v>ПУДОВ Артур Иванович</v>
          </cell>
          <cell r="F50" t="str">
            <v>1 СР</v>
          </cell>
          <cell r="G50" t="str">
            <v>Новосибирская область</v>
          </cell>
        </row>
        <row r="51">
          <cell r="A51">
            <v>28</v>
          </cell>
          <cell r="B51">
            <v>62</v>
          </cell>
          <cell r="C51">
            <v>10127677242</v>
          </cell>
          <cell r="D51">
            <v>39474</v>
          </cell>
          <cell r="E51" t="str">
            <v>ПОКРОВСКИЙ Владислав Михайлович</v>
          </cell>
          <cell r="F51" t="str">
            <v>1 СР</v>
          </cell>
          <cell r="G51" t="str">
            <v>Новосибирская область</v>
          </cell>
        </row>
        <row r="52">
          <cell r="A52">
            <v>29</v>
          </cell>
          <cell r="B52">
            <v>44</v>
          </cell>
          <cell r="C52">
            <v>0</v>
          </cell>
          <cell r="D52">
            <v>41464</v>
          </cell>
          <cell r="E52" t="str">
            <v>ХАЛИУЛЛИН Александр Артурович</v>
          </cell>
          <cell r="F52" t="str">
            <v>1 ЮН</v>
          </cell>
          <cell r="G52" t="str">
            <v>Новосибирская область</v>
          </cell>
        </row>
        <row r="53">
          <cell r="A53">
            <v>30</v>
          </cell>
          <cell r="B53">
            <v>48</v>
          </cell>
          <cell r="C53">
            <v>10143130554</v>
          </cell>
          <cell r="D53">
            <v>40394</v>
          </cell>
          <cell r="E53" t="str">
            <v>РУДЕНКО Маргарита Андреевна</v>
          </cell>
          <cell r="F53" t="str">
            <v>КМС</v>
          </cell>
          <cell r="G53" t="str">
            <v>Новосибирская область</v>
          </cell>
        </row>
        <row r="54">
          <cell r="A54">
            <v>31</v>
          </cell>
          <cell r="B54">
            <v>45</v>
          </cell>
          <cell r="C54">
            <v>0</v>
          </cell>
          <cell r="D54">
            <v>40886</v>
          </cell>
          <cell r="E54" t="str">
            <v>НИТЧЕНКО Артем Вячеславович</v>
          </cell>
          <cell r="F54" t="str">
            <v>3 СР</v>
          </cell>
          <cell r="G54" t="str">
            <v>Новосибирская область</v>
          </cell>
        </row>
        <row r="55">
          <cell r="A55">
            <v>32</v>
          </cell>
          <cell r="B55">
            <v>28</v>
          </cell>
          <cell r="C55">
            <v>10143132675</v>
          </cell>
          <cell r="D55">
            <v>40219</v>
          </cell>
          <cell r="E55" t="str">
            <v>ГОРСКИЙ Петр Александрович</v>
          </cell>
          <cell r="F55" t="str">
            <v>1 СР</v>
          </cell>
          <cell r="G55" t="str">
            <v>Новосибирская область</v>
          </cell>
        </row>
        <row r="56">
          <cell r="A56">
            <v>33</v>
          </cell>
          <cell r="B56">
            <v>31</v>
          </cell>
          <cell r="C56">
            <v>10146253348</v>
          </cell>
          <cell r="D56">
            <v>40406</v>
          </cell>
          <cell r="E56" t="str">
            <v>СИНИЦЫН Игорь Дмитриевич</v>
          </cell>
          <cell r="F56" t="str">
            <v>2 СР</v>
          </cell>
          <cell r="G56" t="str">
            <v>Новосибирская область</v>
          </cell>
        </row>
        <row r="57">
          <cell r="A57">
            <v>34</v>
          </cell>
          <cell r="B57">
            <v>30</v>
          </cell>
          <cell r="C57">
            <v>10130118511</v>
          </cell>
          <cell r="D57">
            <v>39785</v>
          </cell>
          <cell r="E57" t="str">
            <v>ШАПКИН Егор Иванович</v>
          </cell>
          <cell r="F57" t="str">
            <v>1 СР</v>
          </cell>
          <cell r="G57" t="str">
            <v>Новосибирская область</v>
          </cell>
        </row>
        <row r="58">
          <cell r="A58">
            <v>35</v>
          </cell>
          <cell r="B58">
            <v>12</v>
          </cell>
          <cell r="C58">
            <v>10114286996</v>
          </cell>
          <cell r="D58">
            <v>39383</v>
          </cell>
          <cell r="E58" t="str">
            <v>КРАСЮК Варвара Владимировна</v>
          </cell>
          <cell r="F58" t="str">
            <v>КМС</v>
          </cell>
          <cell r="G58" t="str">
            <v>Кемеровская область</v>
          </cell>
        </row>
        <row r="59">
          <cell r="A59">
            <v>36</v>
          </cell>
          <cell r="B59">
            <v>47</v>
          </cell>
          <cell r="C59">
            <v>10143131665</v>
          </cell>
          <cell r="D59">
            <v>40346</v>
          </cell>
          <cell r="E59" t="str">
            <v>ЛИПАТНИКОВА Яна Романовна</v>
          </cell>
          <cell r="F59" t="str">
            <v>КМС</v>
          </cell>
          <cell r="G59" t="str">
            <v>Новосибирская область</v>
          </cell>
        </row>
        <row r="60">
          <cell r="A60">
            <v>37</v>
          </cell>
          <cell r="B60">
            <v>27</v>
          </cell>
          <cell r="C60">
            <v>10164812074</v>
          </cell>
          <cell r="D60">
            <v>40707</v>
          </cell>
          <cell r="E60" t="str">
            <v>ТЮПАНОВ Семен Николаевич</v>
          </cell>
          <cell r="F60" t="str">
            <v>2 СР</v>
          </cell>
          <cell r="G60" t="str">
            <v>Новосибирская область</v>
          </cell>
        </row>
        <row r="61">
          <cell r="A61">
            <v>38</v>
          </cell>
          <cell r="B61">
            <v>56</v>
          </cell>
          <cell r="C61">
            <v>10131541175</v>
          </cell>
          <cell r="D61">
            <v>40633</v>
          </cell>
          <cell r="E61" t="str">
            <v>ПОВИСОК Роман Юрьевич</v>
          </cell>
          <cell r="F61" t="str">
            <v>1 ЮН</v>
          </cell>
          <cell r="G61" t="str">
            <v>Новосибирская область</v>
          </cell>
        </row>
        <row r="62">
          <cell r="A62">
            <v>39</v>
          </cell>
          <cell r="B62">
            <v>15</v>
          </cell>
          <cell r="C62">
            <v>0</v>
          </cell>
          <cell r="D62">
            <v>40753</v>
          </cell>
          <cell r="E62" t="str">
            <v>ЛЕДОМСКИЙ Андрей Александрович</v>
          </cell>
          <cell r="F62" t="str">
            <v>1 ЮН</v>
          </cell>
          <cell r="G62" t="str">
            <v>Кемеровская область</v>
          </cell>
        </row>
        <row r="63">
          <cell r="A63">
            <v>40</v>
          </cell>
          <cell r="B63">
            <v>8</v>
          </cell>
          <cell r="C63">
            <v>10160931064</v>
          </cell>
          <cell r="D63">
            <v>40814</v>
          </cell>
          <cell r="E63" t="str">
            <v>ЧЕРЕПАНОВА Елизавета Олеговна</v>
          </cell>
          <cell r="F63" t="str">
            <v>2 СР</v>
          </cell>
          <cell r="G63" t="str">
            <v>Кемеровская область</v>
          </cell>
        </row>
        <row r="64">
          <cell r="A64">
            <v>41</v>
          </cell>
          <cell r="B64">
            <v>22</v>
          </cell>
          <cell r="C64">
            <v>0</v>
          </cell>
          <cell r="E64" t="str">
            <v>ЦЫГАНКОВА Алена Захаровна</v>
          </cell>
          <cell r="F64" t="str">
            <v>1 ЮН</v>
          </cell>
          <cell r="G64" t="str">
            <v>Новосибирская область</v>
          </cell>
        </row>
        <row r="65">
          <cell r="A65">
            <v>42</v>
          </cell>
          <cell r="B65">
            <v>7</v>
          </cell>
          <cell r="C65">
            <v>10140729806</v>
          </cell>
          <cell r="D65">
            <v>40951</v>
          </cell>
          <cell r="E65" t="str">
            <v>НАСИКОВСКАЯ Елизавета Александровна</v>
          </cell>
          <cell r="F65" t="str">
            <v>1 ЮН</v>
          </cell>
          <cell r="G65" t="str">
            <v>Кемеровская область</v>
          </cell>
        </row>
        <row r="66">
          <cell r="A66">
            <v>43</v>
          </cell>
          <cell r="B66">
            <v>29</v>
          </cell>
          <cell r="C66">
            <v>10146253550</v>
          </cell>
          <cell r="E66" t="str">
            <v>БРУМА Екатерина Вадимовна</v>
          </cell>
          <cell r="F66" t="str">
            <v>1 СР</v>
          </cell>
          <cell r="G66" t="str">
            <v>Новосибирская область</v>
          </cell>
        </row>
        <row r="67">
          <cell r="A67">
            <v>44</v>
          </cell>
          <cell r="B67">
            <v>13</v>
          </cell>
          <cell r="C67">
            <v>0</v>
          </cell>
          <cell r="D67">
            <v>41546</v>
          </cell>
          <cell r="E67" t="str">
            <v>ГРОМОВ Максим Сергеевич</v>
          </cell>
          <cell r="F67" t="str">
            <v>1 ЮН</v>
          </cell>
          <cell r="G67" t="str">
            <v>Кемеровская область</v>
          </cell>
        </row>
        <row r="68">
          <cell r="A68">
            <v>45</v>
          </cell>
          <cell r="B68">
            <v>61</v>
          </cell>
          <cell r="C68">
            <v>10141439926</v>
          </cell>
          <cell r="D68">
            <v>39795</v>
          </cell>
          <cell r="E68" t="str">
            <v>ГРЕЧКИН Максим Евгеньевич</v>
          </cell>
          <cell r="F68" t="str">
            <v>1 СР</v>
          </cell>
          <cell r="G68" t="str">
            <v>Новосибирская область</v>
          </cell>
        </row>
        <row r="69">
          <cell r="A69">
            <v>46</v>
          </cell>
          <cell r="B69">
            <v>35</v>
          </cell>
          <cell r="C69">
            <v>10153618678</v>
          </cell>
          <cell r="D69">
            <v>40520</v>
          </cell>
          <cell r="E69" t="str">
            <v>СТУДЕНКОВА Ярослава Петровна</v>
          </cell>
          <cell r="F69" t="str">
            <v>2 СР</v>
          </cell>
          <cell r="G69" t="str">
            <v>Новосибирская область</v>
          </cell>
        </row>
        <row r="70">
          <cell r="A70">
            <v>47</v>
          </cell>
          <cell r="B70">
            <v>16</v>
          </cell>
          <cell r="C70">
            <v>10139995131</v>
          </cell>
          <cell r="D70">
            <v>40711</v>
          </cell>
          <cell r="E70" t="str">
            <v>ПЕШНИН Данил Викторович</v>
          </cell>
          <cell r="F70" t="str">
            <v>1 СР</v>
          </cell>
          <cell r="G70" t="str">
            <v>Кемеровская область</v>
          </cell>
        </row>
        <row r="71">
          <cell r="A71">
            <v>48</v>
          </cell>
          <cell r="B71">
            <v>14</v>
          </cell>
          <cell r="C71">
            <v>10153663340</v>
          </cell>
          <cell r="D71">
            <v>40583</v>
          </cell>
          <cell r="E71" t="str">
            <v>ЕФИМОВ Марк Владиславович</v>
          </cell>
          <cell r="F71" t="str">
            <v>2 СР</v>
          </cell>
          <cell r="G71" t="str">
            <v>Кемеровская область</v>
          </cell>
        </row>
        <row r="72">
          <cell r="A72">
            <v>49</v>
          </cell>
          <cell r="B72">
            <v>25</v>
          </cell>
          <cell r="C72">
            <v>10164644245</v>
          </cell>
          <cell r="D72">
            <v>40365</v>
          </cell>
          <cell r="E72" t="str">
            <v>БУРТАСОВ Ростислав Александрович</v>
          </cell>
          <cell r="F72" t="str">
            <v>2 СР</v>
          </cell>
          <cell r="G72" t="str">
            <v>Новосибирская область</v>
          </cell>
        </row>
        <row r="73">
          <cell r="A73">
            <v>50</v>
          </cell>
          <cell r="B73">
            <v>26</v>
          </cell>
          <cell r="C73">
            <v>10164839457</v>
          </cell>
          <cell r="D73">
            <v>40456</v>
          </cell>
          <cell r="E73" t="str">
            <v>КИШЛАРЬ Ева Станиславовна</v>
          </cell>
          <cell r="F73" t="str">
            <v>2 СР</v>
          </cell>
          <cell r="G73" t="str">
            <v>Новосибирская область</v>
          </cell>
        </row>
        <row r="74">
          <cell r="A74">
            <v>51</v>
          </cell>
          <cell r="B74">
            <v>18</v>
          </cell>
          <cell r="C74">
            <v>0</v>
          </cell>
          <cell r="E74" t="str">
            <v>УШАКОВ Семен Евгеньевич</v>
          </cell>
          <cell r="F74" t="str">
            <v>1 ЮН</v>
          </cell>
          <cell r="G74" t="str">
            <v>Кемеровская область</v>
          </cell>
        </row>
        <row r="75">
          <cell r="A75">
            <v>52</v>
          </cell>
          <cell r="B75">
            <v>24</v>
          </cell>
          <cell r="C75">
            <v>10153688501</v>
          </cell>
          <cell r="D75">
            <v>40444</v>
          </cell>
          <cell r="E75" t="str">
            <v>АНОХИН Илья Сергеевич</v>
          </cell>
          <cell r="F75" t="str">
            <v>1 СР</v>
          </cell>
          <cell r="G75" t="str">
            <v>Новосибирская область</v>
          </cell>
        </row>
        <row r="76">
          <cell r="A76">
            <v>53</v>
          </cell>
          <cell r="B76">
            <v>17</v>
          </cell>
          <cell r="C76">
            <v>0</v>
          </cell>
          <cell r="D76">
            <v>40746</v>
          </cell>
          <cell r="E76" t="str">
            <v>САРСАЦКИЙ Кирилл Денисович</v>
          </cell>
          <cell r="F76" t="str">
            <v>1 ЮН</v>
          </cell>
          <cell r="G76" t="str">
            <v>Кемеровская область</v>
          </cell>
        </row>
        <row r="77">
          <cell r="A77">
            <v>54</v>
          </cell>
          <cell r="B77">
            <v>19</v>
          </cell>
          <cell r="C77">
            <v>0</v>
          </cell>
          <cell r="D77">
            <v>40668</v>
          </cell>
          <cell r="E77" t="str">
            <v>ШУМЕЕВ Тимофей Евгеньевич</v>
          </cell>
          <cell r="F77" t="str">
            <v>2 СР</v>
          </cell>
          <cell r="G77" t="str">
            <v>Кемеровская область</v>
          </cell>
        </row>
        <row r="78">
          <cell r="A78">
            <v>55</v>
          </cell>
          <cell r="B78">
            <v>32</v>
          </cell>
          <cell r="C78">
            <v>10143134695</v>
          </cell>
          <cell r="D78">
            <v>40351</v>
          </cell>
          <cell r="E78" t="str">
            <v>СЕРЕДА Матвей Станиславович</v>
          </cell>
          <cell r="F78" t="str">
            <v>2 СР</v>
          </cell>
          <cell r="G78" t="str">
            <v>Новосибирская область</v>
          </cell>
        </row>
        <row r="79">
          <cell r="A79">
            <v>56</v>
          </cell>
          <cell r="B79">
            <v>21</v>
          </cell>
          <cell r="C79">
            <v>0</v>
          </cell>
          <cell r="D79">
            <v>41619</v>
          </cell>
          <cell r="E79" t="str">
            <v>РАЙШ Алиса Денисовна</v>
          </cell>
          <cell r="F79" t="str">
            <v>1 ЮН</v>
          </cell>
          <cell r="G79" t="str">
            <v>Новосибирская область</v>
          </cell>
        </row>
        <row r="80">
          <cell r="A80">
            <v>57</v>
          </cell>
          <cell r="B80">
            <v>20</v>
          </cell>
          <cell r="C80">
            <v>10113103091</v>
          </cell>
          <cell r="D80">
            <v>39096</v>
          </cell>
          <cell r="E80" t="str">
            <v>КОНОНЕНКО Максим Алексеевич</v>
          </cell>
          <cell r="F80" t="str">
            <v>КМС</v>
          </cell>
          <cell r="G80" t="str">
            <v>Самарская область</v>
          </cell>
        </row>
        <row r="81">
          <cell r="A81">
            <v>58</v>
          </cell>
          <cell r="B81">
            <v>11</v>
          </cell>
          <cell r="C81">
            <v>0</v>
          </cell>
          <cell r="D81">
            <v>41358</v>
          </cell>
          <cell r="E81" t="str">
            <v>ШИПАЛОВА Виктория Юрьевна</v>
          </cell>
          <cell r="F81" t="str">
            <v>1 ЮН</v>
          </cell>
          <cell r="G81" t="str">
            <v>Кемеровская область</v>
          </cell>
        </row>
        <row r="82">
          <cell r="A82">
            <v>59</v>
          </cell>
          <cell r="B82">
            <v>33</v>
          </cell>
          <cell r="C82">
            <v>10146046315</v>
          </cell>
          <cell r="D82">
            <v>40493</v>
          </cell>
          <cell r="E82" t="str">
            <v>СЕРГЕЕВА София Александровна</v>
          </cell>
          <cell r="F82" t="str">
            <v>1 СР</v>
          </cell>
          <cell r="G82" t="str">
            <v>Новосибирская область</v>
          </cell>
        </row>
      </sheetData>
      <sheetData sheetId="30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Командная классификация после 2-го этапа</v>
          </cell>
        </row>
        <row r="11">
          <cell r="A11" t="str">
            <v>шоссе-многодневная гонка</v>
          </cell>
        </row>
        <row r="12">
          <cell r="A12" t="str">
            <v>ЮНОШИ 15-16 ЛЕТ</v>
          </cell>
        </row>
        <row r="14">
          <cell r="A14" t="str">
            <v>МЕСТО ПРОВЕДЕНИЯ: г. ОМСК ,-1-й км автодороги п.Крутая горка.</v>
          </cell>
        </row>
        <row r="15">
          <cell r="A15" t="str">
            <v>ДАТА ПРОВЕДЕНИЯ: 13 МАЯ 2022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G19" t="str">
            <v>СЛАБКОВСКАЯ В.Н. ( 1К, г. ОМСК)</v>
          </cell>
        </row>
        <row r="20">
          <cell r="A20" t="str">
            <v>СУДЬЯ НА ФИНИШЕ:</v>
          </cell>
          <cell r="G20" t="str">
            <v xml:space="preserve">ДОЦЕНКО С.А. (ВК, г. ОМСК) </v>
          </cell>
        </row>
        <row r="22">
          <cell r="B22" t="str">
            <v>НОМЕР</v>
          </cell>
          <cell r="C22" t="str">
            <v>КОД UCI</v>
          </cell>
          <cell r="D22" t="str">
            <v>КОД ФВСР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</row>
        <row r="24">
          <cell r="A24">
            <v>1</v>
          </cell>
        </row>
        <row r="25">
          <cell r="A25">
            <v>2</v>
          </cell>
        </row>
        <row r="26">
          <cell r="A26">
            <v>3</v>
          </cell>
        </row>
        <row r="27">
          <cell r="A27">
            <v>4</v>
          </cell>
        </row>
        <row r="28">
          <cell r="A28">
            <v>5</v>
          </cell>
        </row>
        <row r="29">
          <cell r="A29">
            <v>6</v>
          </cell>
        </row>
        <row r="30">
          <cell r="A30">
            <v>7</v>
          </cell>
        </row>
        <row r="31">
          <cell r="A31">
            <v>8</v>
          </cell>
        </row>
        <row r="32">
          <cell r="A32">
            <v>9</v>
          </cell>
        </row>
        <row r="33">
          <cell r="A33">
            <v>10</v>
          </cell>
        </row>
        <row r="34">
          <cell r="A34">
            <v>11</v>
          </cell>
        </row>
        <row r="36">
          <cell r="A36" t="str">
            <v>ПОГОДНЫЕ УСЛОВИЯ</v>
          </cell>
        </row>
        <row r="37">
          <cell r="A37" t="str">
            <v xml:space="preserve">  Погода в начале | Погода в конце | Т в начале | Т в конце | Влажность</v>
          </cell>
        </row>
        <row r="38">
          <cell r="A38" t="str">
            <v xml:space="preserve">                     Ясно      |          Ясно           |     +11.0      |     +16.0    |    54             </v>
          </cell>
        </row>
        <row r="42">
          <cell r="A42" t="str">
            <v>ТЕХНИЧЕСКИЙ ДЕЛЕГАТ</v>
          </cell>
          <cell r="E42" t="str">
            <v>ГЛАВНЫЙ СУДЬЯ</v>
          </cell>
        </row>
        <row r="46">
          <cell r="G46" t="str">
            <v xml:space="preserve">САВИЦКИЙ К.Н. (ВК, г. НОВОСИБИРСК) </v>
          </cell>
        </row>
      </sheetData>
      <sheetData sheetId="31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3-й этап-групповая гонка</v>
          </cell>
        </row>
        <row r="11">
          <cell r="A11" t="str">
            <v>шоссе-многодневная гонка</v>
          </cell>
        </row>
        <row r="12">
          <cell r="A12" t="str">
            <v>ЮНОШИ 15-16 ЛЕТ</v>
          </cell>
        </row>
        <row r="14">
          <cell r="A14" t="str">
            <v>МЕСТО ПРОВЕДЕНИЯ: г. ОМСК ,-1-й км автодороги п.Крутая горка.</v>
          </cell>
        </row>
        <row r="15">
          <cell r="A15" t="str">
            <v>ДАТА ПРОВЕДЕНИЯ: 14 МАЯ 2022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G19" t="str">
            <v>СЛАБКОВСКАЯ В.Н. ( 1К, г. ОМСК)</v>
          </cell>
        </row>
        <row r="20">
          <cell r="A20" t="str">
            <v>СУДЬЯ НА ФИНИШЕ:</v>
          </cell>
          <cell r="G20" t="str">
            <v xml:space="preserve">ДОЦЕНКО С.А. (ВК, г. ОМСК) 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КОД ФВСР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</row>
        <row r="24">
          <cell r="A24">
            <v>1</v>
          </cell>
          <cell r="B24">
            <v>36</v>
          </cell>
          <cell r="C24">
            <v>10129901875</v>
          </cell>
          <cell r="D24">
            <v>40068</v>
          </cell>
          <cell r="E24" t="str">
            <v>НЕМЧАНИНОВ Алексей Александрович</v>
          </cell>
          <cell r="F24" t="str">
            <v>1 СР</v>
          </cell>
          <cell r="G24" t="str">
            <v>Новосибирская область</v>
          </cell>
        </row>
        <row r="25">
          <cell r="A25">
            <v>2</v>
          </cell>
          <cell r="B25">
            <v>39</v>
          </cell>
          <cell r="C25">
            <v>10164425589</v>
          </cell>
          <cell r="D25">
            <v>41214</v>
          </cell>
          <cell r="E25" t="str">
            <v>ИВАНОВА Анна Сергеевна</v>
          </cell>
          <cell r="F25" t="str">
            <v>2 ЮН</v>
          </cell>
          <cell r="G25" t="str">
            <v>Новосибирская область</v>
          </cell>
        </row>
        <row r="26">
          <cell r="A26">
            <v>3</v>
          </cell>
          <cell r="B26">
            <v>38</v>
          </cell>
          <cell r="C26">
            <v>10164811670</v>
          </cell>
          <cell r="D26">
            <v>41667</v>
          </cell>
          <cell r="E26" t="str">
            <v>ЦАРЕВА Ольга Романовна</v>
          </cell>
          <cell r="F26" t="str">
            <v>2 ЮН</v>
          </cell>
          <cell r="G26" t="str">
            <v>Новосибирская область</v>
          </cell>
        </row>
        <row r="27">
          <cell r="A27">
            <v>4</v>
          </cell>
          <cell r="B27">
            <v>41</v>
          </cell>
          <cell r="C27">
            <v>10164563312</v>
          </cell>
          <cell r="D27">
            <v>41225</v>
          </cell>
          <cell r="E27" t="str">
            <v>ДРОЗДОВ Данил Игоревич</v>
          </cell>
          <cell r="F27" t="str">
            <v>2 ЮН</v>
          </cell>
          <cell r="G27" t="str">
            <v>Новосибирская область</v>
          </cell>
        </row>
        <row r="28">
          <cell r="A28">
            <v>5</v>
          </cell>
          <cell r="B28">
            <v>4</v>
          </cell>
          <cell r="C28">
            <v>10149843863</v>
          </cell>
          <cell r="D28">
            <v>40297</v>
          </cell>
          <cell r="E28" t="str">
            <v>ЕФРЕМОВА Карина Владимировна</v>
          </cell>
          <cell r="F28" t="str">
            <v>КМС</v>
          </cell>
          <cell r="G28" t="str">
            <v>Кемеровская область</v>
          </cell>
        </row>
        <row r="29">
          <cell r="A29">
            <v>6</v>
          </cell>
          <cell r="B29">
            <v>51</v>
          </cell>
          <cell r="C29">
            <v>10140354435</v>
          </cell>
          <cell r="D29">
            <v>39903</v>
          </cell>
          <cell r="E29" t="str">
            <v>ТЕТЕНКОВ Трофим Евгеньевич</v>
          </cell>
          <cell r="F29" t="str">
            <v>1 СР</v>
          </cell>
          <cell r="G29" t="str">
            <v>Новосибирская область</v>
          </cell>
        </row>
        <row r="30">
          <cell r="A30">
            <v>7</v>
          </cell>
          <cell r="B30">
            <v>2</v>
          </cell>
          <cell r="C30">
            <v>10149837294</v>
          </cell>
          <cell r="D30">
            <v>39867</v>
          </cell>
          <cell r="E30" t="str">
            <v>ПЕЧЕРИН Дмитрий Владиславович</v>
          </cell>
          <cell r="F30" t="str">
            <v>КМС</v>
          </cell>
          <cell r="G30" t="str">
            <v>Кемеровская область</v>
          </cell>
        </row>
        <row r="31">
          <cell r="A31">
            <v>8</v>
          </cell>
          <cell r="B31">
            <v>53</v>
          </cell>
          <cell r="C31">
            <v>10148667941</v>
          </cell>
          <cell r="D31">
            <v>40565</v>
          </cell>
          <cell r="E31" t="str">
            <v>ЕВДОКИМОВ Матвей Иванович</v>
          </cell>
          <cell r="F31" t="str">
            <v>2 СР</v>
          </cell>
          <cell r="G31" t="str">
            <v>Новосибирская область</v>
          </cell>
        </row>
        <row r="32">
          <cell r="A32">
            <v>9</v>
          </cell>
          <cell r="B32">
            <v>55</v>
          </cell>
          <cell r="C32">
            <v>10159471923</v>
          </cell>
          <cell r="D32">
            <v>40633</v>
          </cell>
          <cell r="E32" t="str">
            <v>МАРИСКИНА Стана Артемовна</v>
          </cell>
          <cell r="F32" t="str">
            <v>2 СР</v>
          </cell>
          <cell r="G32" t="str">
            <v>Новосибирская область</v>
          </cell>
        </row>
        <row r="33">
          <cell r="A33">
            <v>10</v>
          </cell>
          <cell r="B33">
            <v>50</v>
          </cell>
          <cell r="C33">
            <v>10128428283</v>
          </cell>
          <cell r="D33">
            <v>39257</v>
          </cell>
          <cell r="E33" t="str">
            <v>ЛУЦЮК Владислав Юрьевич</v>
          </cell>
          <cell r="F33" t="str">
            <v>КМС</v>
          </cell>
          <cell r="G33" t="str">
            <v>Новосибирская область</v>
          </cell>
        </row>
        <row r="34">
          <cell r="A34">
            <v>11</v>
          </cell>
          <cell r="B34">
            <v>59</v>
          </cell>
          <cell r="C34">
            <v>10154047300</v>
          </cell>
          <cell r="D34">
            <v>40422</v>
          </cell>
          <cell r="E34" t="str">
            <v>ТИМОШЕНКО Александра Михайловна</v>
          </cell>
          <cell r="F34" t="str">
            <v>2 СР</v>
          </cell>
          <cell r="G34" t="str">
            <v>Новосибирская область</v>
          </cell>
        </row>
        <row r="35">
          <cell r="A35">
            <v>12</v>
          </cell>
          <cell r="B35">
            <v>1</v>
          </cell>
          <cell r="C35">
            <v>10133001633</v>
          </cell>
          <cell r="D35">
            <v>39649</v>
          </cell>
          <cell r="E35" t="str">
            <v>СПЕСИВЦЕВ Михаил Алексеевич</v>
          </cell>
          <cell r="F35" t="str">
            <v>КМС</v>
          </cell>
          <cell r="G35" t="str">
            <v>Кемеровская область</v>
          </cell>
        </row>
        <row r="36">
          <cell r="A36">
            <v>13</v>
          </cell>
          <cell r="B36">
            <v>12</v>
          </cell>
          <cell r="C36">
            <v>10114286996</v>
          </cell>
          <cell r="D36">
            <v>39383</v>
          </cell>
          <cell r="E36" t="str">
            <v>КРАСЮК Варвара Владимировна</v>
          </cell>
          <cell r="F36" t="str">
            <v>КМС</v>
          </cell>
          <cell r="G36" t="str">
            <v>Кемеровская область</v>
          </cell>
        </row>
        <row r="37">
          <cell r="A37">
            <v>14</v>
          </cell>
          <cell r="B37">
            <v>40</v>
          </cell>
          <cell r="C37">
            <v>10164567958</v>
          </cell>
          <cell r="D37">
            <v>41440</v>
          </cell>
          <cell r="E37" t="str">
            <v>ДМИТРИЕВ Роман Сергеевич</v>
          </cell>
          <cell r="F37" t="str">
            <v>2 ЮН</v>
          </cell>
          <cell r="G37" t="str">
            <v>Новосибирская область</v>
          </cell>
        </row>
        <row r="38">
          <cell r="A38">
            <v>15</v>
          </cell>
          <cell r="B38">
            <v>37</v>
          </cell>
          <cell r="C38">
            <v>10146252641</v>
          </cell>
          <cell r="D38">
            <v>40643</v>
          </cell>
          <cell r="E38" t="str">
            <v>ПОНАМАРЕВ Кирилл Николаевич</v>
          </cell>
          <cell r="F38" t="str">
            <v>1 СР</v>
          </cell>
          <cell r="G38" t="str">
            <v>Новосибирская область</v>
          </cell>
        </row>
        <row r="39">
          <cell r="A39">
            <v>16</v>
          </cell>
          <cell r="B39">
            <v>57</v>
          </cell>
          <cell r="C39">
            <v>10158887802</v>
          </cell>
          <cell r="D39">
            <v>40951</v>
          </cell>
          <cell r="E39" t="str">
            <v>РУДАКОВ Роман Дмитриевич</v>
          </cell>
          <cell r="F39" t="str">
            <v>3 ЮН</v>
          </cell>
          <cell r="G39" t="str">
            <v>Новосибирская область</v>
          </cell>
        </row>
        <row r="40">
          <cell r="A40">
            <v>17</v>
          </cell>
          <cell r="B40">
            <v>5</v>
          </cell>
          <cell r="C40">
            <v>10165112673</v>
          </cell>
          <cell r="D40">
            <v>40111</v>
          </cell>
          <cell r="E40" t="str">
            <v>ГРУДИНИН Егор Артемович</v>
          </cell>
          <cell r="F40" t="str">
            <v>2 СР</v>
          </cell>
          <cell r="G40" t="str">
            <v>Кемеровская область</v>
          </cell>
        </row>
        <row r="41">
          <cell r="A41">
            <v>18</v>
          </cell>
          <cell r="B41">
            <v>54</v>
          </cell>
          <cell r="C41">
            <v>0</v>
          </cell>
          <cell r="D41">
            <v>41518</v>
          </cell>
          <cell r="E41" t="str">
            <v>ЖИРНОВ Артем Иванович</v>
          </cell>
          <cell r="F41" t="str">
            <v>2 ЮН</v>
          </cell>
          <cell r="G41" t="str">
            <v>Новосибирская область</v>
          </cell>
        </row>
        <row r="42">
          <cell r="A42">
            <v>19</v>
          </cell>
          <cell r="B42">
            <v>10</v>
          </cell>
          <cell r="C42">
            <v>0</v>
          </cell>
          <cell r="D42">
            <v>41192</v>
          </cell>
          <cell r="E42" t="str">
            <v>ФЕДОСОВ Федор Эдуардович</v>
          </cell>
          <cell r="F42" t="str">
            <v>3 СР</v>
          </cell>
          <cell r="G42" t="str">
            <v>Кемеровская область</v>
          </cell>
        </row>
        <row r="43">
          <cell r="A43">
            <v>20</v>
          </cell>
          <cell r="B43">
            <v>27</v>
          </cell>
          <cell r="C43">
            <v>10164812074</v>
          </cell>
          <cell r="D43">
            <v>40707</v>
          </cell>
          <cell r="E43" t="str">
            <v>ТЮПАНОВ Семен Николаевич</v>
          </cell>
          <cell r="F43" t="str">
            <v>2 СР</v>
          </cell>
          <cell r="G43" t="str">
            <v>Новосибирская область</v>
          </cell>
        </row>
        <row r="44">
          <cell r="A44">
            <v>21</v>
          </cell>
          <cell r="B44">
            <v>58</v>
          </cell>
          <cell r="C44">
            <v>10148787573</v>
          </cell>
          <cell r="D44">
            <v>40856</v>
          </cell>
          <cell r="E44" t="str">
            <v>УЛЬЯНОВ Михаил Александрович</v>
          </cell>
          <cell r="F44" t="str">
            <v>2 ЮН</v>
          </cell>
          <cell r="G44" t="str">
            <v>Новосибирская область</v>
          </cell>
        </row>
        <row r="45">
          <cell r="A45">
            <v>22</v>
          </cell>
          <cell r="B45">
            <v>6</v>
          </cell>
          <cell r="C45">
            <v>10156937694</v>
          </cell>
          <cell r="D45">
            <v>40710</v>
          </cell>
          <cell r="E45" t="str">
            <v>ШУБИНА Анна Павловна</v>
          </cell>
          <cell r="F45" t="str">
            <v>1 СР</v>
          </cell>
          <cell r="G45" t="str">
            <v>Кемеровская область</v>
          </cell>
        </row>
        <row r="46">
          <cell r="A46">
            <v>23</v>
          </cell>
          <cell r="B46">
            <v>23</v>
          </cell>
          <cell r="C46">
            <v>10141013934</v>
          </cell>
          <cell r="D46">
            <v>40016</v>
          </cell>
          <cell r="E46" t="str">
            <v>БЕЛОБОРОДОВ Вячеслав Ильич</v>
          </cell>
          <cell r="F46" t="str">
            <v>КМС</v>
          </cell>
          <cell r="G46" t="str">
            <v>Новосибирская область</v>
          </cell>
        </row>
        <row r="47">
          <cell r="A47">
            <v>24</v>
          </cell>
          <cell r="B47">
            <v>60</v>
          </cell>
          <cell r="C47">
            <v>10154047296</v>
          </cell>
          <cell r="D47">
            <v>40304</v>
          </cell>
          <cell r="E47" t="str">
            <v>ИВАНОВА Полина Андреевна</v>
          </cell>
          <cell r="F47" t="str">
            <v>2 СР</v>
          </cell>
          <cell r="G47" t="str">
            <v>Новосибирская область</v>
          </cell>
        </row>
        <row r="48">
          <cell r="A48">
            <v>25</v>
          </cell>
          <cell r="B48">
            <v>3</v>
          </cell>
          <cell r="C48">
            <v>10137061485</v>
          </cell>
          <cell r="D48">
            <v>40480</v>
          </cell>
          <cell r="E48" t="str">
            <v>ЛЕОНОВ Степан Антонович</v>
          </cell>
          <cell r="F48" t="str">
            <v>КМС</v>
          </cell>
          <cell r="G48" t="str">
            <v>Кемеровская область</v>
          </cell>
        </row>
        <row r="49">
          <cell r="A49">
            <v>26</v>
          </cell>
          <cell r="B49">
            <v>62</v>
          </cell>
          <cell r="C49">
            <v>10127677242</v>
          </cell>
          <cell r="D49">
            <v>39474</v>
          </cell>
          <cell r="E49" t="str">
            <v>ПОКРОВСКИЙ Владислав Михайлович</v>
          </cell>
          <cell r="F49" t="str">
            <v>1 СР</v>
          </cell>
          <cell r="G49" t="str">
            <v>Новосибирская область</v>
          </cell>
        </row>
        <row r="50">
          <cell r="A50">
            <v>27</v>
          </cell>
          <cell r="B50">
            <v>42</v>
          </cell>
          <cell r="C50">
            <v>10164512283</v>
          </cell>
          <cell r="D50">
            <v>41087</v>
          </cell>
          <cell r="E50" t="str">
            <v>СТЕПИН Игорь Максимович</v>
          </cell>
          <cell r="F50" t="str">
            <v>2 ЮН</v>
          </cell>
          <cell r="G50" t="str">
            <v>Новосибирская область</v>
          </cell>
        </row>
        <row r="51">
          <cell r="A51">
            <v>28</v>
          </cell>
          <cell r="B51">
            <v>43</v>
          </cell>
          <cell r="C51">
            <v>10146252439</v>
          </cell>
          <cell r="D51">
            <v>41138</v>
          </cell>
          <cell r="E51" t="str">
            <v>ПУДОВ Артур Иванович</v>
          </cell>
          <cell r="F51" t="str">
            <v>1 СР</v>
          </cell>
          <cell r="G51" t="str">
            <v>Новосибирская область</v>
          </cell>
        </row>
        <row r="52">
          <cell r="A52">
            <v>29</v>
          </cell>
          <cell r="B52">
            <v>48</v>
          </cell>
          <cell r="C52">
            <v>10143130554</v>
          </cell>
          <cell r="D52">
            <v>40394</v>
          </cell>
          <cell r="E52" t="str">
            <v>РУДЕНКО Маргарита Андреевна</v>
          </cell>
          <cell r="F52" t="str">
            <v>КМС</v>
          </cell>
          <cell r="G52" t="str">
            <v>Новосибирская область</v>
          </cell>
        </row>
        <row r="53">
          <cell r="A53">
            <v>30</v>
          </cell>
          <cell r="B53">
            <v>45</v>
          </cell>
          <cell r="C53">
            <v>0</v>
          </cell>
          <cell r="D53">
            <v>40886</v>
          </cell>
          <cell r="E53" t="str">
            <v>НИТЧЕНКО Артем Вячеславович</v>
          </cell>
          <cell r="F53" t="str">
            <v>3 СР</v>
          </cell>
          <cell r="G53" t="str">
            <v>Новосибирская область</v>
          </cell>
        </row>
        <row r="54">
          <cell r="A54">
            <v>31</v>
          </cell>
          <cell r="B54">
            <v>7</v>
          </cell>
          <cell r="C54">
            <v>10140729806</v>
          </cell>
          <cell r="D54">
            <v>40951</v>
          </cell>
          <cell r="E54" t="str">
            <v>НАСИКОВСКАЯ Елизавета Александровна</v>
          </cell>
          <cell r="F54" t="str">
            <v>1 ЮН</v>
          </cell>
          <cell r="G54" t="str">
            <v>Кемеровская область</v>
          </cell>
        </row>
        <row r="55">
          <cell r="A55">
            <v>32</v>
          </cell>
          <cell r="B55">
            <v>47</v>
          </cell>
          <cell r="C55">
            <v>10143131665</v>
          </cell>
          <cell r="E55" t="str">
            <v>ЛИПАТНИКОВА Яна Романовна</v>
          </cell>
          <cell r="F55" t="str">
            <v>КМС</v>
          </cell>
          <cell r="G55" t="str">
            <v>Новосибирская область</v>
          </cell>
        </row>
        <row r="56">
          <cell r="A56">
            <v>33</v>
          </cell>
          <cell r="B56">
            <v>52</v>
          </cell>
          <cell r="C56">
            <v>10148878311</v>
          </cell>
          <cell r="D56">
            <v>40322</v>
          </cell>
          <cell r="E56" t="str">
            <v>БЫКОВ Глеб Артурович</v>
          </cell>
          <cell r="F56">
            <v>0</v>
          </cell>
          <cell r="G56" t="str">
            <v>Новосибирская область</v>
          </cell>
        </row>
        <row r="57">
          <cell r="A57">
            <v>34</v>
          </cell>
          <cell r="B57">
            <v>44</v>
          </cell>
          <cell r="C57">
            <v>0</v>
          </cell>
          <cell r="D57">
            <v>41464</v>
          </cell>
          <cell r="E57" t="str">
            <v>ХАЛИУЛЛИН Александр Артурович</v>
          </cell>
          <cell r="F57" t="str">
            <v>1 ЮН</v>
          </cell>
          <cell r="G57" t="str">
            <v>Новосибирская область</v>
          </cell>
        </row>
        <row r="58">
          <cell r="A58">
            <v>35</v>
          </cell>
          <cell r="B58">
            <v>49</v>
          </cell>
          <cell r="C58">
            <v>10117596114</v>
          </cell>
          <cell r="D58">
            <v>39367</v>
          </cell>
          <cell r="E58" t="str">
            <v>ЗЫКОВ Николай Андреевич</v>
          </cell>
          <cell r="F58" t="str">
            <v>КМС</v>
          </cell>
          <cell r="G58" t="str">
            <v>Новосибирская область</v>
          </cell>
        </row>
        <row r="59">
          <cell r="A59">
            <v>36</v>
          </cell>
          <cell r="B59">
            <v>31</v>
          </cell>
          <cell r="C59">
            <v>10146253348</v>
          </cell>
          <cell r="D59">
            <v>40406</v>
          </cell>
          <cell r="E59" t="str">
            <v>СИНИЦЫН Игорь Дмитриевич</v>
          </cell>
          <cell r="F59" t="str">
            <v>2 СР</v>
          </cell>
          <cell r="G59" t="str">
            <v>Новосибирская область</v>
          </cell>
        </row>
        <row r="60">
          <cell r="A60">
            <v>37</v>
          </cell>
          <cell r="B60">
            <v>14</v>
          </cell>
          <cell r="C60">
            <v>10153663340</v>
          </cell>
          <cell r="D60">
            <v>40583</v>
          </cell>
          <cell r="E60" t="str">
            <v>ЕФИМОВ Марк Владиславович</v>
          </cell>
          <cell r="F60" t="str">
            <v>2 СР</v>
          </cell>
          <cell r="G60" t="str">
            <v>Кемеровская область</v>
          </cell>
        </row>
        <row r="61">
          <cell r="A61">
            <v>38</v>
          </cell>
          <cell r="B61">
            <v>56</v>
          </cell>
          <cell r="C61">
            <v>10131541175</v>
          </cell>
          <cell r="D61">
            <v>40633</v>
          </cell>
          <cell r="E61" t="str">
            <v>ПОВИСОК Роман Юрьевич</v>
          </cell>
          <cell r="F61" t="str">
            <v>1 ЮН</v>
          </cell>
          <cell r="G61" t="str">
            <v>Новосибирская область</v>
          </cell>
        </row>
        <row r="62">
          <cell r="A62">
            <v>39</v>
          </cell>
          <cell r="B62">
            <v>13</v>
          </cell>
          <cell r="C62">
            <v>0</v>
          </cell>
          <cell r="D62">
            <v>41546</v>
          </cell>
          <cell r="E62" t="str">
            <v>ГРОМОВ Максим Сергеевич</v>
          </cell>
          <cell r="F62" t="str">
            <v>1 ЮН</v>
          </cell>
          <cell r="G62" t="str">
            <v>Кемеровская область</v>
          </cell>
        </row>
        <row r="63">
          <cell r="A63">
            <v>40</v>
          </cell>
          <cell r="B63">
            <v>30</v>
          </cell>
          <cell r="C63">
            <v>10130118511</v>
          </cell>
          <cell r="D63">
            <v>39785</v>
          </cell>
          <cell r="E63" t="str">
            <v>ШАПКИН Егор Иванович</v>
          </cell>
          <cell r="F63" t="str">
            <v>1 СР</v>
          </cell>
          <cell r="G63" t="str">
            <v>Новосибирская область</v>
          </cell>
        </row>
        <row r="64">
          <cell r="A64">
            <v>41</v>
          </cell>
          <cell r="B64">
            <v>8</v>
          </cell>
          <cell r="C64">
            <v>10160931064</v>
          </cell>
          <cell r="E64" t="str">
            <v>ЧЕРЕПАНОВА Елизавета Олеговна</v>
          </cell>
          <cell r="F64" t="str">
            <v>2 СР</v>
          </cell>
          <cell r="G64" t="str">
            <v>Кемеровская область</v>
          </cell>
        </row>
        <row r="65">
          <cell r="A65">
            <v>42</v>
          </cell>
          <cell r="B65">
            <v>22</v>
          </cell>
          <cell r="C65">
            <v>0</v>
          </cell>
          <cell r="D65">
            <v>42000</v>
          </cell>
          <cell r="E65" t="str">
            <v>ЦЫГАНКОВА Алена Захаровна</v>
          </cell>
          <cell r="F65" t="str">
            <v>1 ЮН</v>
          </cell>
          <cell r="G65" t="str">
            <v>Новосибирская область</v>
          </cell>
        </row>
        <row r="66">
          <cell r="A66">
            <v>43</v>
          </cell>
          <cell r="B66">
            <v>61</v>
          </cell>
          <cell r="C66">
            <v>10141439926</v>
          </cell>
          <cell r="E66" t="str">
            <v>ГРЕЧКИН Максим Евгеньевич</v>
          </cell>
          <cell r="F66" t="str">
            <v>1 СР</v>
          </cell>
          <cell r="G66" t="str">
            <v>Новосибирская область</v>
          </cell>
        </row>
        <row r="67">
          <cell r="A67">
            <v>44</v>
          </cell>
          <cell r="B67">
            <v>16</v>
          </cell>
          <cell r="C67">
            <v>10139995131</v>
          </cell>
          <cell r="D67">
            <v>40711</v>
          </cell>
          <cell r="E67" t="str">
            <v>ПЕШНИН Данил Викторович</v>
          </cell>
          <cell r="F67" t="str">
            <v>1 СР</v>
          </cell>
          <cell r="G67" t="str">
            <v>Кемеровская область</v>
          </cell>
        </row>
        <row r="68">
          <cell r="A68">
            <v>45</v>
          </cell>
          <cell r="B68">
            <v>15</v>
          </cell>
          <cell r="C68">
            <v>0</v>
          </cell>
          <cell r="D68">
            <v>40753</v>
          </cell>
          <cell r="E68" t="str">
            <v>ЛЕДОМСКИЙ Андрей Александрович</v>
          </cell>
          <cell r="F68" t="str">
            <v>1 ЮН</v>
          </cell>
          <cell r="G68" t="str">
            <v>Кемеровская область</v>
          </cell>
        </row>
        <row r="69">
          <cell r="A69">
            <v>46</v>
          </cell>
          <cell r="B69">
            <v>29</v>
          </cell>
          <cell r="C69">
            <v>10146253550</v>
          </cell>
          <cell r="D69">
            <v>40889</v>
          </cell>
          <cell r="E69" t="str">
            <v>БРУМА Екатерина Вадимовна</v>
          </cell>
          <cell r="F69" t="str">
            <v>1 СР</v>
          </cell>
          <cell r="G69" t="str">
            <v>Новосибирская область</v>
          </cell>
        </row>
        <row r="70">
          <cell r="A70">
            <v>47</v>
          </cell>
          <cell r="B70">
            <v>28</v>
          </cell>
          <cell r="C70">
            <v>10143132675</v>
          </cell>
          <cell r="D70">
            <v>40219</v>
          </cell>
          <cell r="E70" t="str">
            <v>ГОРСКИЙ Петр Александрович</v>
          </cell>
          <cell r="F70" t="str">
            <v>1 СР</v>
          </cell>
          <cell r="G70" t="str">
            <v>Новосибирская область</v>
          </cell>
        </row>
        <row r="71">
          <cell r="A71">
            <v>48</v>
          </cell>
          <cell r="B71">
            <v>11</v>
          </cell>
          <cell r="C71">
            <v>0</v>
          </cell>
          <cell r="D71">
            <v>41358</v>
          </cell>
          <cell r="E71" t="str">
            <v>ШИПАЛОВА Виктория Юрьевна</v>
          </cell>
          <cell r="F71" t="str">
            <v>1 ЮН</v>
          </cell>
          <cell r="G71" t="str">
            <v>Кемеровская область</v>
          </cell>
        </row>
        <row r="72">
          <cell r="A72">
            <v>49</v>
          </cell>
          <cell r="B72">
            <v>20</v>
          </cell>
          <cell r="C72">
            <v>10113103091</v>
          </cell>
          <cell r="D72">
            <v>39096</v>
          </cell>
          <cell r="E72" t="str">
            <v>КОНОНЕНКО Максим Алексеевич</v>
          </cell>
          <cell r="F72" t="str">
            <v>КМС</v>
          </cell>
          <cell r="G72" t="str">
            <v>Самарская область</v>
          </cell>
        </row>
        <row r="73">
          <cell r="A73">
            <v>50</v>
          </cell>
          <cell r="B73">
            <v>21</v>
          </cell>
          <cell r="C73">
            <v>0</v>
          </cell>
          <cell r="D73">
            <v>41619</v>
          </cell>
          <cell r="E73" t="str">
            <v>РАЙШ Алиса Денисовна</v>
          </cell>
          <cell r="F73" t="str">
            <v>1 ЮН</v>
          </cell>
          <cell r="G73" t="str">
            <v>Новосибирская область</v>
          </cell>
        </row>
        <row r="74">
          <cell r="A74">
            <v>51</v>
          </cell>
          <cell r="B74">
            <v>19</v>
          </cell>
          <cell r="C74">
            <v>0</v>
          </cell>
          <cell r="D74">
            <v>40668</v>
          </cell>
          <cell r="E74" t="str">
            <v>ШУМЕЕВ Тимофей Евгеньевич</v>
          </cell>
          <cell r="F74" t="str">
            <v>2 СР</v>
          </cell>
          <cell r="G74" t="str">
            <v>Кемеровская область</v>
          </cell>
        </row>
        <row r="75">
          <cell r="A75">
            <v>52</v>
          </cell>
          <cell r="B75">
            <v>17</v>
          </cell>
          <cell r="C75">
            <v>0</v>
          </cell>
          <cell r="E75" t="str">
            <v>САРСАЦКИЙ Кирилл Денисович</v>
          </cell>
          <cell r="F75" t="str">
            <v>1 ЮН</v>
          </cell>
          <cell r="G75" t="str">
            <v>Кемеровская область</v>
          </cell>
        </row>
        <row r="76">
          <cell r="A76">
            <v>53</v>
          </cell>
          <cell r="B76">
            <v>33</v>
          </cell>
          <cell r="C76">
            <v>10146046315</v>
          </cell>
          <cell r="D76">
            <v>40493</v>
          </cell>
          <cell r="E76" t="str">
            <v>СЕРГЕЕВА София Александровна</v>
          </cell>
          <cell r="F76" t="str">
            <v>1 СР</v>
          </cell>
          <cell r="G76" t="str">
            <v>Новосибирская область</v>
          </cell>
        </row>
        <row r="77">
          <cell r="A77">
            <v>54</v>
          </cell>
          <cell r="B77">
            <v>32</v>
          </cell>
          <cell r="C77">
            <v>10143134695</v>
          </cell>
          <cell r="D77">
            <v>40351</v>
          </cell>
          <cell r="E77" t="str">
            <v>СЕРЕДА Матвей Станиславович</v>
          </cell>
          <cell r="F77" t="str">
            <v>2 СР</v>
          </cell>
          <cell r="G77" t="str">
            <v>Новосибирская область</v>
          </cell>
        </row>
        <row r="78">
          <cell r="A78">
            <v>55</v>
          </cell>
          <cell r="B78">
            <v>24</v>
          </cell>
          <cell r="C78">
            <v>10153688501</v>
          </cell>
          <cell r="D78">
            <v>40444</v>
          </cell>
          <cell r="E78" t="str">
            <v>АНОХИН Илья Сергеевич</v>
          </cell>
          <cell r="F78" t="str">
            <v>1 СР</v>
          </cell>
          <cell r="G78" t="str">
            <v>Новосибирская область</v>
          </cell>
        </row>
        <row r="79">
          <cell r="A79">
            <v>56</v>
          </cell>
          <cell r="B79">
            <v>18</v>
          </cell>
          <cell r="C79">
            <v>0</v>
          </cell>
          <cell r="D79">
            <v>41200</v>
          </cell>
          <cell r="E79" t="str">
            <v>УШАКОВ Семен Евгеньевич</v>
          </cell>
          <cell r="F79" t="str">
            <v>1 ЮН</v>
          </cell>
          <cell r="G79" t="str">
            <v>Кемеровская область</v>
          </cell>
        </row>
        <row r="80">
          <cell r="A80">
            <v>57</v>
          </cell>
          <cell r="B80">
            <v>26</v>
          </cell>
          <cell r="C80">
            <v>10164839457</v>
          </cell>
          <cell r="D80">
            <v>40456</v>
          </cell>
          <cell r="E80" t="str">
            <v>КИШЛАРЬ Ева Станиславовна</v>
          </cell>
          <cell r="F80" t="str">
            <v>2 СР</v>
          </cell>
          <cell r="G80" t="str">
            <v>Новосибирская область</v>
          </cell>
        </row>
        <row r="81">
          <cell r="A81">
            <v>58</v>
          </cell>
          <cell r="B81">
            <v>25</v>
          </cell>
          <cell r="C81">
            <v>10164644245</v>
          </cell>
          <cell r="D81">
            <v>40365</v>
          </cell>
          <cell r="E81" t="str">
            <v>БУРТАСОВ Ростислав Александрович</v>
          </cell>
          <cell r="F81" t="str">
            <v>2 СР</v>
          </cell>
          <cell r="G81" t="str">
            <v>Новосибирская область</v>
          </cell>
        </row>
        <row r="82">
          <cell r="A82">
            <v>59</v>
          </cell>
          <cell r="B82">
            <v>35</v>
          </cell>
          <cell r="C82">
            <v>10153618678</v>
          </cell>
          <cell r="D82">
            <v>40520</v>
          </cell>
          <cell r="E82" t="str">
            <v>СТУДЕНКОВА Ярослава Петровна</v>
          </cell>
          <cell r="F82" t="str">
            <v>2 СР</v>
          </cell>
          <cell r="G82" t="str">
            <v>Новосибирская область</v>
          </cell>
        </row>
        <row r="83">
          <cell r="A83" t="str">
            <v>вк</v>
          </cell>
          <cell r="B83">
            <v>64</v>
          </cell>
          <cell r="C83">
            <v>10127677141</v>
          </cell>
          <cell r="D83">
            <v>39344</v>
          </cell>
          <cell r="E83" t="str">
            <v>СЕМЬЯНОВ Александр Андреевич</v>
          </cell>
          <cell r="F83" t="str">
            <v>КМС</v>
          </cell>
          <cell r="G83" t="str">
            <v>Новосибирская область</v>
          </cell>
        </row>
      </sheetData>
      <sheetData sheetId="32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Классификация "Активный гонщик" после 3-го этапа</v>
          </cell>
        </row>
        <row r="11">
          <cell r="A11" t="str">
            <v>шоссе-многодневная гонка</v>
          </cell>
        </row>
        <row r="12">
          <cell r="A12" t="str">
            <v>ЮНОШИ 15-16 ЛЕТ</v>
          </cell>
        </row>
        <row r="14">
          <cell r="A14" t="str">
            <v>МЕСТО ПРОВЕДЕНИЯ: г. ОМСК ,-1-й км автодороги п.Крутая горка.</v>
          </cell>
        </row>
        <row r="15">
          <cell r="A15" t="str">
            <v>ДАТА ПРОВЕДЕНИЯ: 14 МАЯ 2022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G19" t="str">
            <v>СЛАБКОВСКАЯ В.Н. ( 1К, г. ОМСК)</v>
          </cell>
        </row>
        <row r="20">
          <cell r="A20" t="str">
            <v>СУДЬЯ НА ФИНИШЕ:</v>
          </cell>
          <cell r="G20" t="str">
            <v xml:space="preserve">ДОЦЕНКО С.А. (ВК, г. ОМСК) 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КОД ФВСР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</row>
        <row r="24">
          <cell r="A24">
            <v>1</v>
          </cell>
          <cell r="B24">
            <v>36</v>
          </cell>
          <cell r="C24">
            <v>10129901875</v>
          </cell>
          <cell r="D24">
            <v>40068</v>
          </cell>
          <cell r="E24" t="str">
            <v>НЕМЧАНИНОВ Алексей Александрович</v>
          </cell>
          <cell r="F24" t="str">
            <v>1 СР</v>
          </cell>
          <cell r="G24" t="str">
            <v>Новосибирская область</v>
          </cell>
        </row>
        <row r="25">
          <cell r="A25">
            <v>2</v>
          </cell>
          <cell r="B25">
            <v>39</v>
          </cell>
          <cell r="C25">
            <v>10164425589</v>
          </cell>
          <cell r="D25">
            <v>41214</v>
          </cell>
          <cell r="E25" t="str">
            <v>ИВАНОВА Анна Сергеевна</v>
          </cell>
          <cell r="F25" t="str">
            <v>2 ЮН</v>
          </cell>
          <cell r="G25" t="str">
            <v>Новосибирская область</v>
          </cell>
        </row>
        <row r="26">
          <cell r="A26">
            <v>3</v>
          </cell>
          <cell r="B26">
            <v>38</v>
          </cell>
          <cell r="C26">
            <v>10164811670</v>
          </cell>
          <cell r="D26">
            <v>41667</v>
          </cell>
          <cell r="E26" t="str">
            <v>ЦАРЕВА Ольга Романовна</v>
          </cell>
          <cell r="F26" t="str">
            <v>2 ЮН</v>
          </cell>
          <cell r="G26" t="str">
            <v>Новосибирская область</v>
          </cell>
        </row>
        <row r="27">
          <cell r="A27">
            <v>4</v>
          </cell>
          <cell r="B27">
            <v>44</v>
          </cell>
          <cell r="C27">
            <v>0</v>
          </cell>
          <cell r="D27">
            <v>41464</v>
          </cell>
          <cell r="E27" t="str">
            <v>ХАЛИУЛЛИН Александр Артурович</v>
          </cell>
          <cell r="F27" t="str">
            <v>1 ЮН</v>
          </cell>
          <cell r="G27" t="str">
            <v>Новосибирская область</v>
          </cell>
        </row>
        <row r="28">
          <cell r="A28">
            <v>5</v>
          </cell>
          <cell r="B28">
            <v>4</v>
          </cell>
          <cell r="C28">
            <v>10149843863</v>
          </cell>
          <cell r="D28">
            <v>40297</v>
          </cell>
          <cell r="E28" t="str">
            <v>ЕФРЕМОВА Карина Владимировна</v>
          </cell>
          <cell r="F28" t="str">
            <v>КМС</v>
          </cell>
          <cell r="G28" t="str">
            <v>Кемеровская область</v>
          </cell>
        </row>
        <row r="29">
          <cell r="A29">
            <v>6</v>
          </cell>
          <cell r="B29">
            <v>41</v>
          </cell>
          <cell r="C29">
            <v>10164563312</v>
          </cell>
          <cell r="D29">
            <v>41225</v>
          </cell>
          <cell r="E29" t="str">
            <v>ДРОЗДОВ Данил Игоревич</v>
          </cell>
          <cell r="F29" t="str">
            <v>2 ЮН</v>
          </cell>
          <cell r="G29" t="str">
            <v>Новосибирская область</v>
          </cell>
        </row>
        <row r="30">
          <cell r="A30">
            <v>7</v>
          </cell>
          <cell r="B30">
            <v>51</v>
          </cell>
          <cell r="C30">
            <v>10140354435</v>
          </cell>
          <cell r="D30">
            <v>39903</v>
          </cell>
          <cell r="E30" t="str">
            <v>ТЕТЕНКОВ Трофим Евгеньевич</v>
          </cell>
          <cell r="F30" t="str">
            <v>1 СР</v>
          </cell>
          <cell r="G30" t="str">
            <v>Новосибирская область</v>
          </cell>
        </row>
        <row r="31">
          <cell r="A31">
            <v>8</v>
          </cell>
          <cell r="B31">
            <v>37</v>
          </cell>
          <cell r="C31">
            <v>10146252641</v>
          </cell>
          <cell r="D31">
            <v>40643</v>
          </cell>
          <cell r="E31" t="str">
            <v>ПОНАМАРЕВ Кирилл Николаевич</v>
          </cell>
          <cell r="F31" t="str">
            <v>1 СР</v>
          </cell>
          <cell r="G31" t="str">
            <v>Новосибирская область</v>
          </cell>
        </row>
        <row r="35">
          <cell r="A35" t="str">
            <v>ПОГОДНЫЕ УСЛОВИЯ</v>
          </cell>
        </row>
        <row r="36">
          <cell r="A36" t="str">
            <v xml:space="preserve">  Погода в начале | Погода в конце | Т в начале | Т в конце | Влажность</v>
          </cell>
        </row>
        <row r="37">
          <cell r="A37" t="str">
            <v xml:space="preserve">                     Ясно      |          Ясно           |     +21.0      |     +16.0    |    54             </v>
          </cell>
        </row>
        <row r="41">
          <cell r="A41" t="str">
            <v>ТЕХНИЧЕСКИЙ ДЕЛЕГАТ</v>
          </cell>
          <cell r="E41" t="str">
            <v>ГЛАВНЫЙ СУДЬЯ</v>
          </cell>
        </row>
        <row r="45">
          <cell r="E45" t="str">
            <v xml:space="preserve">САВИЦКИЙ К.Н. (ВК, г. НОВОСИБИРСК) </v>
          </cell>
        </row>
      </sheetData>
      <sheetData sheetId="33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Классификация "Активный гонщик" по сумме 2-х этапов</v>
          </cell>
        </row>
        <row r="11">
          <cell r="A11" t="str">
            <v>шоссе-многодневная гонка</v>
          </cell>
        </row>
        <row r="12">
          <cell r="A12" t="str">
            <v>ЮНОШИ 15-16 ЛЕТ</v>
          </cell>
        </row>
        <row r="14">
          <cell r="A14" t="str">
            <v>МЕСТО ПРОВЕДЕНИЯ: г. ОМСК ,-1-й км автодороги п.Крутая горка.</v>
          </cell>
        </row>
        <row r="15">
          <cell r="A15" t="str">
            <v>ДАТА ПРОВЕДЕНИЯ: 14 МАЯ 2022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G19" t="str">
            <v>СЛАБКОВСКАЯ В.Н. ( 1К, г. ОМСК)</v>
          </cell>
        </row>
        <row r="20">
          <cell r="A20" t="str">
            <v>СУДЬЯ НА ФИНИШЕ:</v>
          </cell>
          <cell r="G20" t="str">
            <v xml:space="preserve">ДОЦЕНКО С.А. (ВК, г. ОМСК) 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КОД ФВСР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</row>
        <row r="24">
          <cell r="A24">
            <v>1</v>
          </cell>
          <cell r="B24">
            <v>4</v>
          </cell>
          <cell r="C24">
            <v>10149843863</v>
          </cell>
          <cell r="D24">
            <v>40297</v>
          </cell>
          <cell r="E24" t="str">
            <v>ЕФРЕМОВА Карина Владимировна</v>
          </cell>
          <cell r="F24" t="str">
            <v>КМС</v>
          </cell>
          <cell r="G24" t="str">
            <v>Кемеровская область</v>
          </cell>
        </row>
        <row r="25">
          <cell r="A25">
            <v>2</v>
          </cell>
          <cell r="B25">
            <v>36</v>
          </cell>
          <cell r="C25">
            <v>10129901875</v>
          </cell>
          <cell r="D25">
            <v>40068</v>
          </cell>
          <cell r="E25" t="str">
            <v>НЕМЧАНИНОВ Алексей Александрович</v>
          </cell>
          <cell r="F25" t="str">
            <v>1 СР</v>
          </cell>
          <cell r="G25" t="str">
            <v>Новосибирская область</v>
          </cell>
        </row>
        <row r="26">
          <cell r="A26">
            <v>3</v>
          </cell>
          <cell r="B26">
            <v>51</v>
          </cell>
          <cell r="C26">
            <v>10140354435</v>
          </cell>
          <cell r="D26">
            <v>39903</v>
          </cell>
          <cell r="E26" t="str">
            <v>ТЕТЕНКОВ Трофим Евгеньевич</v>
          </cell>
          <cell r="F26" t="str">
            <v>1 СР</v>
          </cell>
          <cell r="G26" t="str">
            <v>Новосибирская область</v>
          </cell>
        </row>
        <row r="27">
          <cell r="A27">
            <v>4</v>
          </cell>
          <cell r="B27">
            <v>39</v>
          </cell>
          <cell r="C27">
            <v>10164425589</v>
          </cell>
          <cell r="D27">
            <v>41214</v>
          </cell>
          <cell r="E27" t="str">
            <v>ИВАНОВА Анна Сергеевна</v>
          </cell>
          <cell r="F27" t="str">
            <v>2 ЮН</v>
          </cell>
          <cell r="G27" t="str">
            <v>Новосибирская область</v>
          </cell>
        </row>
        <row r="28">
          <cell r="A28">
            <v>5</v>
          </cell>
          <cell r="B28">
            <v>44</v>
          </cell>
          <cell r="C28">
            <v>0</v>
          </cell>
          <cell r="D28">
            <v>41464</v>
          </cell>
          <cell r="E28" t="str">
            <v>ХАЛИУЛЛИН Александр Артурович</v>
          </cell>
          <cell r="F28" t="str">
            <v>1 ЮН</v>
          </cell>
          <cell r="G28" t="str">
            <v>Новосибирская область</v>
          </cell>
        </row>
        <row r="29">
          <cell r="A29">
            <v>6</v>
          </cell>
          <cell r="B29">
            <v>38</v>
          </cell>
          <cell r="C29">
            <v>10164811670</v>
          </cell>
          <cell r="D29">
            <v>41667</v>
          </cell>
          <cell r="E29" t="str">
            <v>ЦАРЕВА Ольга Романовна</v>
          </cell>
          <cell r="F29" t="str">
            <v>2 ЮН</v>
          </cell>
          <cell r="G29" t="str">
            <v>Новосибирская область</v>
          </cell>
        </row>
        <row r="30">
          <cell r="A30">
            <v>7</v>
          </cell>
          <cell r="B30">
            <v>42</v>
          </cell>
          <cell r="C30">
            <v>10164512283</v>
          </cell>
          <cell r="D30">
            <v>41087</v>
          </cell>
          <cell r="E30" t="str">
            <v>СТЕПИН Игорь Максимович</v>
          </cell>
          <cell r="F30" t="str">
            <v>2 ЮН</v>
          </cell>
          <cell r="G30" t="str">
            <v>Новосибирская область</v>
          </cell>
        </row>
        <row r="31">
          <cell r="A31">
            <v>8</v>
          </cell>
          <cell r="B31">
            <v>37</v>
          </cell>
          <cell r="C31">
            <v>10146252641</v>
          </cell>
          <cell r="D31">
            <v>40643</v>
          </cell>
          <cell r="E31" t="str">
            <v>ПОНАМАРЕВ Кирилл Николаевич</v>
          </cell>
          <cell r="F31" t="str">
            <v>1 СР</v>
          </cell>
          <cell r="G31" t="str">
            <v>Новосибирская область</v>
          </cell>
        </row>
        <row r="32">
          <cell r="A32">
            <v>9</v>
          </cell>
          <cell r="B32">
            <v>10</v>
          </cell>
          <cell r="C32">
            <v>0</v>
          </cell>
          <cell r="D32">
            <v>41192</v>
          </cell>
          <cell r="E32" t="str">
            <v>ФЕДОСОВ Федор Эдуардович</v>
          </cell>
          <cell r="F32" t="str">
            <v>3 СР</v>
          </cell>
          <cell r="G32" t="str">
            <v>Кемеровская область</v>
          </cell>
        </row>
        <row r="33">
          <cell r="A33">
            <v>10</v>
          </cell>
          <cell r="B33">
            <v>41</v>
          </cell>
          <cell r="C33">
            <v>10164563312</v>
          </cell>
          <cell r="D33">
            <v>41225</v>
          </cell>
          <cell r="E33" t="str">
            <v>ДРОЗДОВ Данил Игоревич</v>
          </cell>
          <cell r="F33" t="str">
            <v>2 ЮН</v>
          </cell>
          <cell r="G33" t="str">
            <v>Новосибирская область</v>
          </cell>
        </row>
        <row r="34">
          <cell r="A34">
            <v>11</v>
          </cell>
          <cell r="B34">
            <v>2</v>
          </cell>
          <cell r="C34">
            <v>10149837294</v>
          </cell>
          <cell r="D34">
            <v>39867</v>
          </cell>
          <cell r="E34" t="str">
            <v>ПЕЧЕРИН Дмитрий Владиславович</v>
          </cell>
          <cell r="F34" t="str">
            <v>КМС</v>
          </cell>
          <cell r="G34" t="str">
            <v>Кемеровская область</v>
          </cell>
        </row>
        <row r="35">
          <cell r="A35">
            <v>12</v>
          </cell>
          <cell r="B35">
            <v>53</v>
          </cell>
          <cell r="C35">
            <v>10148667941</v>
          </cell>
          <cell r="D35">
            <v>40565</v>
          </cell>
          <cell r="E35" t="str">
            <v>ЕВДОКИМОВ Матвей Иванович</v>
          </cell>
          <cell r="F35" t="str">
            <v>2 СР</v>
          </cell>
          <cell r="G35" t="str">
            <v>Новосибирская область</v>
          </cell>
        </row>
        <row r="39">
          <cell r="A39" t="str">
            <v>ПОГОДНЫЕ УСЛОВИЯ</v>
          </cell>
        </row>
        <row r="40">
          <cell r="A40" t="str">
            <v xml:space="preserve">  Погода в начале | Погода в конце | Т в начале | Т в конце | Влажность</v>
          </cell>
        </row>
        <row r="41">
          <cell r="A41" t="str">
            <v xml:space="preserve">                     Ясно      |          Ясно           |     +21.0      |     +16.0    |    54             </v>
          </cell>
        </row>
        <row r="45">
          <cell r="A45" t="str">
            <v>ТЕХНИЧЕСКИЙ ДЕЛЕГАТ</v>
          </cell>
          <cell r="E45" t="str">
            <v>ГЛАВНЫЙ СУДЬЯ</v>
          </cell>
        </row>
        <row r="49">
          <cell r="E49" t="str">
            <v xml:space="preserve">САВИЦКИЙ К.Н. (ВК, г. НОВОСИБИРСК) </v>
          </cell>
        </row>
      </sheetData>
      <sheetData sheetId="34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Личная классификация после 3-го этапа</v>
          </cell>
        </row>
        <row r="11">
          <cell r="A11" t="str">
            <v>шоссе-многодневная гонка</v>
          </cell>
        </row>
        <row r="12">
          <cell r="A12" t="str">
            <v>ЮНОШИ 15-16 ЛЕТ</v>
          </cell>
        </row>
        <row r="14">
          <cell r="A14" t="str">
            <v>МЕСТО ПРОВЕДЕНИЯ: г. ОМСК ,-1-й км автодороги п.Крутая горка.</v>
          </cell>
        </row>
        <row r="15">
          <cell r="A15" t="str">
            <v>ДАТА ПРОВЕДЕНИЯ: 14 МАЯ 2022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G19" t="str">
            <v>СЛАБКОВСКАЯ В.Н. ( 1К, г. ОМСК)</v>
          </cell>
        </row>
        <row r="20">
          <cell r="A20" t="str">
            <v>СУДЬЯ НА ФИНИШЕ:</v>
          </cell>
          <cell r="G20" t="str">
            <v xml:space="preserve">ДОЦЕНКО С.А. (ВК, г. ОМСК) 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КОД ФВСР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</row>
        <row r="24">
          <cell r="A24">
            <v>1</v>
          </cell>
          <cell r="B24">
            <v>38</v>
          </cell>
          <cell r="C24">
            <v>10092426331</v>
          </cell>
          <cell r="D24">
            <v>0</v>
          </cell>
          <cell r="E24" t="str">
            <v>САННИКОВ Евгений</v>
          </cell>
          <cell r="F24">
            <v>38756</v>
          </cell>
          <cell r="G24" t="str">
            <v>КМС</v>
          </cell>
        </row>
        <row r="25">
          <cell r="A25">
            <v>2</v>
          </cell>
          <cell r="B25">
            <v>39</v>
          </cell>
          <cell r="C25">
            <v>10092736933</v>
          </cell>
          <cell r="D25">
            <v>0</v>
          </cell>
          <cell r="E25" t="str">
            <v>АНДРОСЕНКО Егор</v>
          </cell>
          <cell r="F25">
            <v>38778</v>
          </cell>
          <cell r="G25" t="str">
            <v>КМС</v>
          </cell>
        </row>
        <row r="26">
          <cell r="A26">
            <v>3</v>
          </cell>
          <cell r="B26">
            <v>36</v>
          </cell>
          <cell r="C26">
            <v>10092779066</v>
          </cell>
          <cell r="D26">
            <v>0</v>
          </cell>
          <cell r="E26" t="str">
            <v>САДЫКОВ Ильяс</v>
          </cell>
          <cell r="F26">
            <v>38980</v>
          </cell>
          <cell r="G26" t="str">
            <v>КМС</v>
          </cell>
        </row>
        <row r="27">
          <cell r="A27">
            <v>4</v>
          </cell>
          <cell r="B27">
            <v>4</v>
          </cell>
          <cell r="C27">
            <v>10084268530</v>
          </cell>
          <cell r="D27">
            <v>0</v>
          </cell>
          <cell r="E27" t="str">
            <v>ПРИДАТЧЕНКО Егор</v>
          </cell>
          <cell r="F27">
            <v>38954</v>
          </cell>
          <cell r="G27" t="str">
            <v>КМС</v>
          </cell>
        </row>
        <row r="28">
          <cell r="A28">
            <v>5</v>
          </cell>
          <cell r="B28">
            <v>1</v>
          </cell>
          <cell r="C28">
            <v>10091960832</v>
          </cell>
          <cell r="D28">
            <v>0</v>
          </cell>
          <cell r="E28" t="str">
            <v>ХРИСТОЛЮБОВ Павел</v>
          </cell>
          <cell r="F28">
            <v>39392</v>
          </cell>
          <cell r="G28">
            <v>2</v>
          </cell>
        </row>
        <row r="29">
          <cell r="A29">
            <v>6</v>
          </cell>
          <cell r="B29">
            <v>3</v>
          </cell>
          <cell r="C29">
            <v>10084385132</v>
          </cell>
          <cell r="D29">
            <v>0</v>
          </cell>
          <cell r="E29" t="str">
            <v>ШКРЯБИН Арсен</v>
          </cell>
          <cell r="F29">
            <v>39069</v>
          </cell>
          <cell r="G29">
            <v>2</v>
          </cell>
        </row>
        <row r="30">
          <cell r="A30">
            <v>7</v>
          </cell>
          <cell r="B30">
            <v>41</v>
          </cell>
          <cell r="C30">
            <v>10093614882</v>
          </cell>
          <cell r="D30">
            <v>0</v>
          </cell>
          <cell r="E30" t="str">
            <v>СЕЛЕЗНЕВ Илья</v>
          </cell>
          <cell r="F30">
            <v>38951</v>
          </cell>
          <cell r="G30">
            <v>2</v>
          </cell>
        </row>
        <row r="31">
          <cell r="A31">
            <v>8</v>
          </cell>
          <cell r="B31">
            <v>5</v>
          </cell>
          <cell r="C31">
            <v>10093603061</v>
          </cell>
          <cell r="D31">
            <v>0</v>
          </cell>
          <cell r="E31" t="str">
            <v>КАЗАК Максим</v>
          </cell>
          <cell r="F31">
            <v>38727</v>
          </cell>
          <cell r="G31">
            <v>2</v>
          </cell>
        </row>
        <row r="32">
          <cell r="A32">
            <v>9</v>
          </cell>
          <cell r="B32">
            <v>6</v>
          </cell>
          <cell r="C32">
            <v>10113019835</v>
          </cell>
          <cell r="D32">
            <v>0</v>
          </cell>
          <cell r="E32" t="str">
            <v>БЕЛОУСОВ Иван</v>
          </cell>
          <cell r="F32">
            <v>39241</v>
          </cell>
          <cell r="G32">
            <v>2</v>
          </cell>
        </row>
        <row r="33">
          <cell r="A33">
            <v>10</v>
          </cell>
          <cell r="B33">
            <v>37</v>
          </cell>
          <cell r="C33">
            <v>10094923675</v>
          </cell>
          <cell r="D33">
            <v>29954</v>
          </cell>
          <cell r="E33" t="str">
            <v>МЕЩЕРЯКОВ Илья</v>
          </cell>
          <cell r="F33">
            <v>38750</v>
          </cell>
          <cell r="G33" t="str">
            <v>КМС</v>
          </cell>
        </row>
        <row r="34">
          <cell r="A34">
            <v>11</v>
          </cell>
          <cell r="B34">
            <v>10</v>
          </cell>
          <cell r="C34">
            <v>10115653383</v>
          </cell>
          <cell r="D34">
            <v>0</v>
          </cell>
          <cell r="E34" t="str">
            <v>БУТРИК Егор</v>
          </cell>
          <cell r="F34">
            <v>38946</v>
          </cell>
          <cell r="G34">
            <v>3</v>
          </cell>
        </row>
        <row r="35">
          <cell r="A35">
            <v>12</v>
          </cell>
          <cell r="B35">
            <v>40</v>
          </cell>
          <cell r="C35">
            <v>10104651866</v>
          </cell>
          <cell r="D35">
            <v>0</v>
          </cell>
          <cell r="E35" t="str">
            <v>НАГОРНОВ Богдан</v>
          </cell>
          <cell r="F35">
            <v>39156</v>
          </cell>
          <cell r="G35">
            <v>2</v>
          </cell>
        </row>
        <row r="36">
          <cell r="A36">
            <v>13</v>
          </cell>
          <cell r="B36">
            <v>51</v>
          </cell>
          <cell r="C36">
            <v>10116658850</v>
          </cell>
          <cell r="D36">
            <v>27456</v>
          </cell>
          <cell r="E36" t="str">
            <v>КНЯЗЕВ Егор</v>
          </cell>
          <cell r="F36">
            <v>38793</v>
          </cell>
          <cell r="G36">
            <v>1</v>
          </cell>
        </row>
        <row r="37">
          <cell r="A37">
            <v>14</v>
          </cell>
          <cell r="B37">
            <v>55</v>
          </cell>
          <cell r="C37">
            <v>10122875136</v>
          </cell>
          <cell r="D37">
            <v>0</v>
          </cell>
          <cell r="E37" t="str">
            <v>ПУХОРЕВ Алексей</v>
          </cell>
          <cell r="F37">
            <v>38841</v>
          </cell>
          <cell r="G37">
            <v>1</v>
          </cell>
        </row>
        <row r="38">
          <cell r="A38">
            <v>15</v>
          </cell>
          <cell r="B38">
            <v>59</v>
          </cell>
          <cell r="C38">
            <v>10113557476</v>
          </cell>
          <cell r="D38">
            <v>0</v>
          </cell>
          <cell r="E38" t="str">
            <v>КАРУЛЯ Роман</v>
          </cell>
          <cell r="F38">
            <v>39200</v>
          </cell>
          <cell r="G38">
            <v>1</v>
          </cell>
        </row>
        <row r="39">
          <cell r="A39">
            <v>16</v>
          </cell>
          <cell r="B39">
            <v>2</v>
          </cell>
          <cell r="C39">
            <v>10091970330</v>
          </cell>
          <cell r="D39">
            <v>0</v>
          </cell>
          <cell r="E39" t="str">
            <v>КУЛАГИН Глеб</v>
          </cell>
          <cell r="F39">
            <v>39380</v>
          </cell>
          <cell r="G39">
            <v>2</v>
          </cell>
        </row>
        <row r="40">
          <cell r="A40">
            <v>17</v>
          </cell>
          <cell r="B40">
            <v>54</v>
          </cell>
          <cell r="C40">
            <v>10117596114</v>
          </cell>
          <cell r="D40">
            <v>0</v>
          </cell>
          <cell r="E40" t="str">
            <v>ЗЫКОВ Николай</v>
          </cell>
          <cell r="F40">
            <v>39367</v>
          </cell>
          <cell r="G40">
            <v>1</v>
          </cell>
        </row>
        <row r="41">
          <cell r="A41">
            <v>18</v>
          </cell>
          <cell r="B41">
            <v>60</v>
          </cell>
          <cell r="C41">
            <v>10113103091</v>
          </cell>
          <cell r="D41">
            <v>0</v>
          </cell>
          <cell r="E41" t="str">
            <v>КОНОНЕНКО Максим</v>
          </cell>
          <cell r="F41">
            <v>39096</v>
          </cell>
          <cell r="G41">
            <v>1</v>
          </cell>
        </row>
        <row r="42">
          <cell r="A42">
            <v>19</v>
          </cell>
          <cell r="B42">
            <v>50</v>
          </cell>
          <cell r="C42">
            <v>10114463115</v>
          </cell>
          <cell r="E42" t="str">
            <v>МАТВЕЕВ Никита</v>
          </cell>
          <cell r="F42">
            <v>39620</v>
          </cell>
          <cell r="G42">
            <v>2</v>
          </cell>
        </row>
        <row r="43">
          <cell r="A43">
            <v>20</v>
          </cell>
          <cell r="B43">
            <v>42</v>
          </cell>
          <cell r="C43">
            <v>10089576046</v>
          </cell>
          <cell r="D43">
            <v>0</v>
          </cell>
          <cell r="E43" t="str">
            <v>СУГАК Дмитрий</v>
          </cell>
          <cell r="F43">
            <v>38831</v>
          </cell>
          <cell r="G43">
            <v>2</v>
          </cell>
        </row>
        <row r="44">
          <cell r="A44">
            <v>21</v>
          </cell>
          <cell r="B44">
            <v>58</v>
          </cell>
          <cell r="C44">
            <v>10104124430</v>
          </cell>
          <cell r="D44">
            <v>25834</v>
          </cell>
          <cell r="E44" t="str">
            <v>КОВАЛЕНКО Дмитрий</v>
          </cell>
          <cell r="F44">
            <v>39215</v>
          </cell>
          <cell r="G44">
            <v>2</v>
          </cell>
        </row>
        <row r="45">
          <cell r="A45">
            <v>22</v>
          </cell>
          <cell r="B45">
            <v>23</v>
          </cell>
          <cell r="C45">
            <v>10093064410</v>
          </cell>
          <cell r="D45">
            <v>0</v>
          </cell>
          <cell r="E45" t="str">
            <v>САВЕНКОВ Максим</v>
          </cell>
          <cell r="F45">
            <v>38951</v>
          </cell>
          <cell r="G45">
            <v>3</v>
          </cell>
        </row>
        <row r="46">
          <cell r="A46">
            <v>23</v>
          </cell>
          <cell r="B46">
            <v>53</v>
          </cell>
          <cell r="C46">
            <v>10116023704</v>
          </cell>
          <cell r="D46">
            <v>0</v>
          </cell>
          <cell r="E46" t="str">
            <v>ГРЕЧКИН Дмитрий</v>
          </cell>
          <cell r="F46">
            <v>39062</v>
          </cell>
          <cell r="G46">
            <v>2</v>
          </cell>
        </row>
        <row r="47">
          <cell r="A47">
            <v>24</v>
          </cell>
          <cell r="B47">
            <v>57</v>
          </cell>
          <cell r="C47">
            <v>10104018942</v>
          </cell>
          <cell r="D47">
            <v>25792</v>
          </cell>
          <cell r="E47" t="str">
            <v>АНДРИЕНКО Тимофей</v>
          </cell>
          <cell r="F47">
            <v>39043</v>
          </cell>
          <cell r="G47">
            <v>1</v>
          </cell>
        </row>
        <row r="48">
          <cell r="A48">
            <v>25</v>
          </cell>
          <cell r="B48">
            <v>62</v>
          </cell>
          <cell r="C48">
            <v>10130083145</v>
          </cell>
          <cell r="D48">
            <v>0</v>
          </cell>
          <cell r="E48" t="str">
            <v>КАРЧЕВСКИЙ Илья</v>
          </cell>
          <cell r="F48">
            <v>38733</v>
          </cell>
          <cell r="G48">
            <v>2</v>
          </cell>
        </row>
        <row r="49">
          <cell r="A49">
            <v>26</v>
          </cell>
          <cell r="B49">
            <v>43</v>
          </cell>
          <cell r="C49">
            <v>10113612444</v>
          </cell>
          <cell r="D49">
            <v>0</v>
          </cell>
          <cell r="E49" t="str">
            <v>ПОЛОЗКОВ Никита</v>
          </cell>
          <cell r="F49">
            <v>39265</v>
          </cell>
          <cell r="G49">
            <v>2</v>
          </cell>
        </row>
        <row r="50">
          <cell r="A50">
            <v>27</v>
          </cell>
          <cell r="B50">
            <v>12</v>
          </cell>
          <cell r="C50">
            <v>10092399150</v>
          </cell>
          <cell r="D50">
            <v>0</v>
          </cell>
          <cell r="E50" t="str">
            <v>ПРИДАТЧЕНКО Роман</v>
          </cell>
          <cell r="F50">
            <v>39409</v>
          </cell>
          <cell r="G50">
            <v>3</v>
          </cell>
        </row>
        <row r="51">
          <cell r="A51">
            <v>28</v>
          </cell>
          <cell r="B51">
            <v>48</v>
          </cell>
          <cell r="C51">
            <v>10113341652</v>
          </cell>
          <cell r="D51">
            <v>0</v>
          </cell>
          <cell r="E51" t="str">
            <v>МИХАЙЛОВ Даниил</v>
          </cell>
          <cell r="F51">
            <v>39801</v>
          </cell>
          <cell r="G51">
            <v>2</v>
          </cell>
        </row>
        <row r="52">
          <cell r="A52">
            <v>29</v>
          </cell>
          <cell r="B52">
            <v>45</v>
          </cell>
          <cell r="C52">
            <v>10113846456</v>
          </cell>
          <cell r="D52">
            <v>0</v>
          </cell>
          <cell r="E52" t="str">
            <v>ТОБОЛКИН Артем</v>
          </cell>
          <cell r="F52">
            <v>39311</v>
          </cell>
          <cell r="G52">
            <v>2</v>
          </cell>
        </row>
        <row r="53">
          <cell r="A53">
            <v>30</v>
          </cell>
          <cell r="B53">
            <v>52</v>
          </cell>
          <cell r="C53">
            <v>10116255591</v>
          </cell>
          <cell r="D53">
            <v>27327</v>
          </cell>
          <cell r="E53" t="str">
            <v>ГОЛОВИН Егор</v>
          </cell>
          <cell r="F53">
            <v>38730</v>
          </cell>
          <cell r="G53" t="str">
            <v>КМС</v>
          </cell>
        </row>
        <row r="54">
          <cell r="A54">
            <v>31</v>
          </cell>
          <cell r="B54">
            <v>47</v>
          </cell>
          <cell r="C54">
            <v>10117266415</v>
          </cell>
          <cell r="D54">
            <v>0</v>
          </cell>
          <cell r="E54" t="str">
            <v>АНТОНОВ Владислав</v>
          </cell>
          <cell r="F54">
            <v>39162</v>
          </cell>
          <cell r="G54">
            <v>2</v>
          </cell>
        </row>
        <row r="55">
          <cell r="A55">
            <v>32</v>
          </cell>
          <cell r="B55">
            <v>49</v>
          </cell>
          <cell r="C55">
            <v>10113665792</v>
          </cell>
          <cell r="D55">
            <v>0</v>
          </cell>
          <cell r="E55" t="str">
            <v>ЗОММЕР Максим</v>
          </cell>
          <cell r="F55">
            <v>39428</v>
          </cell>
          <cell r="G55">
            <v>2</v>
          </cell>
        </row>
        <row r="56">
          <cell r="A56">
            <v>33</v>
          </cell>
          <cell r="B56">
            <v>44</v>
          </cell>
          <cell r="C56">
            <v>10117594393</v>
          </cell>
          <cell r="D56">
            <v>0</v>
          </cell>
          <cell r="E56" t="str">
            <v>СОЛОБОЕВ Денис</v>
          </cell>
          <cell r="F56">
            <v>38867</v>
          </cell>
          <cell r="G56">
            <v>2</v>
          </cell>
        </row>
        <row r="57">
          <cell r="A57">
            <v>34</v>
          </cell>
          <cell r="B57">
            <v>31</v>
          </cell>
          <cell r="C57">
            <v>10117594393</v>
          </cell>
          <cell r="D57">
            <v>0</v>
          </cell>
          <cell r="E57" t="str">
            <v>СЕМЬЯНОВ Александр</v>
          </cell>
          <cell r="F57">
            <v>39344</v>
          </cell>
          <cell r="G57">
            <v>2</v>
          </cell>
        </row>
        <row r="58">
          <cell r="A58">
            <v>35</v>
          </cell>
          <cell r="B58">
            <v>27</v>
          </cell>
          <cell r="C58">
            <v>10117594393</v>
          </cell>
          <cell r="D58">
            <v>0</v>
          </cell>
          <cell r="E58" t="str">
            <v>ПРОСКУРНЯ Максим</v>
          </cell>
          <cell r="F58">
            <v>39272</v>
          </cell>
          <cell r="G58" t="str">
            <v>б/р</v>
          </cell>
        </row>
        <row r="59">
          <cell r="A59">
            <v>36</v>
          </cell>
          <cell r="B59">
            <v>7</v>
          </cell>
          <cell r="C59">
            <v>10117594393</v>
          </cell>
          <cell r="D59" t="str">
            <v xml:space="preserve"> </v>
          </cell>
          <cell r="E59" t="str">
            <v>КУЗНЕЦОВ Александр</v>
          </cell>
          <cell r="F59">
            <v>38730</v>
          </cell>
          <cell r="G59" t="str">
            <v>б/р</v>
          </cell>
        </row>
        <row r="60">
          <cell r="A60">
            <v>37</v>
          </cell>
          <cell r="B60">
            <v>28</v>
          </cell>
          <cell r="C60">
            <v>10117594393</v>
          </cell>
          <cell r="D60">
            <v>0</v>
          </cell>
          <cell r="E60" t="str">
            <v>МАСЛЮК Вениамин</v>
          </cell>
          <cell r="F60">
            <v>39502</v>
          </cell>
          <cell r="G60">
            <v>3</v>
          </cell>
        </row>
        <row r="61">
          <cell r="A61">
            <v>38</v>
          </cell>
          <cell r="B61">
            <v>30</v>
          </cell>
          <cell r="C61">
            <v>10117594393</v>
          </cell>
          <cell r="D61">
            <v>0</v>
          </cell>
          <cell r="E61" t="str">
            <v>КОНОНОВ Илья</v>
          </cell>
          <cell r="F61">
            <v>39225</v>
          </cell>
          <cell r="G61">
            <v>2</v>
          </cell>
        </row>
        <row r="62">
          <cell r="A62">
            <v>39</v>
          </cell>
          <cell r="B62">
            <v>56</v>
          </cell>
          <cell r="C62">
            <v>10117594393</v>
          </cell>
          <cell r="D62">
            <v>0</v>
          </cell>
          <cell r="E62" t="str">
            <v>КНЯЗЕВ Кирилл</v>
          </cell>
          <cell r="F62">
            <v>39019</v>
          </cell>
          <cell r="G62">
            <v>2</v>
          </cell>
        </row>
        <row r="63">
          <cell r="A63">
            <v>40</v>
          </cell>
          <cell r="B63">
            <v>15</v>
          </cell>
          <cell r="C63">
            <v>10117594393</v>
          </cell>
          <cell r="D63">
            <v>0</v>
          </cell>
          <cell r="E63" t="str">
            <v>ГАСПАРЯН Артур</v>
          </cell>
          <cell r="F63">
            <v>39077</v>
          </cell>
          <cell r="G63" t="str">
            <v>б/р</v>
          </cell>
        </row>
        <row r="64">
          <cell r="A64">
            <v>41</v>
          </cell>
          <cell r="B64">
            <v>8</v>
          </cell>
          <cell r="C64">
            <v>10117594393</v>
          </cell>
          <cell r="D64">
            <v>0</v>
          </cell>
          <cell r="E64" t="str">
            <v>ДОЦЕНКО Никита</v>
          </cell>
          <cell r="F64">
            <v>39183</v>
          </cell>
          <cell r="G64" t="str">
            <v>б/р</v>
          </cell>
        </row>
        <row r="65">
          <cell r="A65">
            <v>42</v>
          </cell>
          <cell r="B65">
            <v>22</v>
          </cell>
          <cell r="C65">
            <v>10117594393</v>
          </cell>
          <cell r="E65" t="str">
            <v>СУХОБОКОВ Дмитрий</v>
          </cell>
          <cell r="F65">
            <v>39110</v>
          </cell>
          <cell r="G65" t="str">
            <v>б/р</v>
          </cell>
        </row>
        <row r="66">
          <cell r="A66">
            <v>43</v>
          </cell>
          <cell r="B66">
            <v>29</v>
          </cell>
          <cell r="C66">
            <v>10117594393</v>
          </cell>
          <cell r="E66" t="str">
            <v>ГЕРМАН Владимир</v>
          </cell>
          <cell r="F66">
            <v>39610</v>
          </cell>
          <cell r="G66">
            <v>2</v>
          </cell>
        </row>
        <row r="67">
          <cell r="A67">
            <v>44</v>
          </cell>
          <cell r="B67">
            <v>13</v>
          </cell>
          <cell r="C67">
            <v>10117594393</v>
          </cell>
          <cell r="D67">
            <v>0</v>
          </cell>
          <cell r="E67" t="str">
            <v>КАЛЮГА Иван</v>
          </cell>
          <cell r="F67">
            <v>39221</v>
          </cell>
          <cell r="G67" t="str">
            <v>б/р</v>
          </cell>
        </row>
        <row r="68">
          <cell r="A68">
            <v>45</v>
          </cell>
          <cell r="B68">
            <v>61</v>
          </cell>
          <cell r="C68">
            <v>10117594393</v>
          </cell>
          <cell r="D68">
            <v>0</v>
          </cell>
          <cell r="E68" t="str">
            <v>МАКАРОВ Георгий</v>
          </cell>
          <cell r="F68">
            <v>39811</v>
          </cell>
          <cell r="G68" t="str">
            <v>1 юн.</v>
          </cell>
        </row>
        <row r="69">
          <cell r="A69">
            <v>46</v>
          </cell>
          <cell r="B69">
            <v>16</v>
          </cell>
          <cell r="C69">
            <v>10117594393</v>
          </cell>
          <cell r="D69" t="str">
            <v xml:space="preserve"> </v>
          </cell>
          <cell r="E69" t="str">
            <v>СААКОВ Иван</v>
          </cell>
          <cell r="F69">
            <v>39372</v>
          </cell>
          <cell r="G69">
            <v>3</v>
          </cell>
        </row>
        <row r="70">
          <cell r="A70">
            <v>47</v>
          </cell>
          <cell r="B70">
            <v>14</v>
          </cell>
          <cell r="C70">
            <v>10117594393</v>
          </cell>
          <cell r="D70">
            <v>0</v>
          </cell>
          <cell r="E70" t="str">
            <v>ТЫМЧЕНКО Владислав</v>
          </cell>
          <cell r="F70">
            <v>39700</v>
          </cell>
          <cell r="G70" t="str">
            <v>б/р</v>
          </cell>
        </row>
        <row r="71">
          <cell r="A71">
            <v>48</v>
          </cell>
          <cell r="B71">
            <v>35</v>
          </cell>
          <cell r="C71">
            <v>10117594393</v>
          </cell>
          <cell r="D71">
            <v>0</v>
          </cell>
          <cell r="E71" t="str">
            <v>МАСАЛЫГИН Максим</v>
          </cell>
          <cell r="F71">
            <v>39496</v>
          </cell>
          <cell r="G71">
            <v>3</v>
          </cell>
        </row>
        <row r="72">
          <cell r="A72">
            <v>49</v>
          </cell>
          <cell r="B72">
            <v>25</v>
          </cell>
          <cell r="C72">
            <v>10117594393</v>
          </cell>
          <cell r="D72">
            <v>27374</v>
          </cell>
          <cell r="E72" t="str">
            <v>САДЫКОВ Игнат</v>
          </cell>
          <cell r="F72">
            <v>39317</v>
          </cell>
          <cell r="G72" t="str">
            <v>б/р</v>
          </cell>
        </row>
        <row r="73">
          <cell r="A73">
            <v>50</v>
          </cell>
          <cell r="B73">
            <v>26</v>
          </cell>
          <cell r="C73">
            <v>10117594393</v>
          </cell>
          <cell r="D73">
            <v>0</v>
          </cell>
          <cell r="E73" t="str">
            <v>ПРОСКУРНЯ Евгений</v>
          </cell>
          <cell r="F73">
            <v>39272</v>
          </cell>
          <cell r="G73" t="str">
            <v>б/р</v>
          </cell>
        </row>
        <row r="74">
          <cell r="A74">
            <v>51</v>
          </cell>
          <cell r="B74">
            <v>18</v>
          </cell>
          <cell r="C74">
            <v>10117594393</v>
          </cell>
          <cell r="E74" t="str">
            <v>ИГНАТЬЕВ Тимофей</v>
          </cell>
          <cell r="F74">
            <v>39707</v>
          </cell>
          <cell r="G74" t="str">
            <v>б/р</v>
          </cell>
        </row>
        <row r="75">
          <cell r="A75">
            <v>52</v>
          </cell>
          <cell r="B75">
            <v>24</v>
          </cell>
          <cell r="C75">
            <v>10117594393</v>
          </cell>
          <cell r="D75">
            <v>0</v>
          </cell>
          <cell r="E75" t="str">
            <v>ДЕВЯТКОВ Андрей</v>
          </cell>
          <cell r="F75">
            <v>39361</v>
          </cell>
          <cell r="G75" t="str">
            <v>б/р</v>
          </cell>
        </row>
        <row r="76">
          <cell r="A76">
            <v>53</v>
          </cell>
          <cell r="B76">
            <v>17</v>
          </cell>
          <cell r="C76">
            <v>10117594393</v>
          </cell>
          <cell r="D76">
            <v>0</v>
          </cell>
          <cell r="E76" t="str">
            <v>МАРТЫНОВ Евгений</v>
          </cell>
          <cell r="F76">
            <v>39786</v>
          </cell>
          <cell r="G76">
            <v>2</v>
          </cell>
        </row>
        <row r="77">
          <cell r="A77">
            <v>54</v>
          </cell>
          <cell r="B77">
            <v>19</v>
          </cell>
          <cell r="C77">
            <v>10117594393</v>
          </cell>
          <cell r="D77" t="str">
            <v xml:space="preserve"> </v>
          </cell>
          <cell r="E77" t="str">
            <v>ДОКШИН Андрей</v>
          </cell>
          <cell r="F77">
            <v>39734</v>
          </cell>
          <cell r="G77" t="str">
            <v>б/р</v>
          </cell>
        </row>
        <row r="78">
          <cell r="A78">
            <v>55</v>
          </cell>
          <cell r="B78">
            <v>32</v>
          </cell>
          <cell r="C78">
            <v>10117594393</v>
          </cell>
          <cell r="D78">
            <v>0</v>
          </cell>
          <cell r="E78" t="str">
            <v>ЛУЦЮК Владислав</v>
          </cell>
          <cell r="F78">
            <v>39257</v>
          </cell>
          <cell r="G78">
            <v>3</v>
          </cell>
        </row>
        <row r="79">
          <cell r="A79">
            <v>56</v>
          </cell>
          <cell r="B79">
            <v>21</v>
          </cell>
          <cell r="C79">
            <v>10117594393</v>
          </cell>
          <cell r="D79" t="str">
            <v xml:space="preserve"> </v>
          </cell>
          <cell r="E79" t="str">
            <v>ГОДЗИН Александр</v>
          </cell>
          <cell r="F79">
            <v>39338</v>
          </cell>
          <cell r="G79">
            <v>2</v>
          </cell>
        </row>
        <row r="80">
          <cell r="A80">
            <v>57</v>
          </cell>
          <cell r="B80">
            <v>20</v>
          </cell>
          <cell r="C80">
            <v>10117594393</v>
          </cell>
          <cell r="D80">
            <v>0</v>
          </cell>
          <cell r="E80" t="str">
            <v>КЕЗЬ Федор</v>
          </cell>
          <cell r="F80">
            <v>39760</v>
          </cell>
          <cell r="G80" t="str">
            <v>б/р</v>
          </cell>
        </row>
        <row r="81">
          <cell r="A81">
            <v>58</v>
          </cell>
          <cell r="B81">
            <v>11</v>
          </cell>
          <cell r="C81">
            <v>10117594393</v>
          </cell>
          <cell r="D81">
            <v>0</v>
          </cell>
          <cell r="E81" t="str">
            <v>БАДИНОВ Сергей</v>
          </cell>
          <cell r="F81">
            <v>39142</v>
          </cell>
          <cell r="G81">
            <v>3</v>
          </cell>
        </row>
        <row r="82">
          <cell r="A82">
            <v>59</v>
          </cell>
          <cell r="B82">
            <v>33</v>
          </cell>
          <cell r="C82">
            <v>10117594393</v>
          </cell>
          <cell r="D82">
            <v>0</v>
          </cell>
          <cell r="E82" t="str">
            <v>ШАПКИН Егор</v>
          </cell>
          <cell r="F82">
            <v>39785</v>
          </cell>
          <cell r="G82">
            <v>3</v>
          </cell>
        </row>
      </sheetData>
      <sheetData sheetId="35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Командная классификация после 3-го этапа</v>
          </cell>
        </row>
        <row r="11">
          <cell r="A11" t="str">
            <v>шоссе-многодневная гонка</v>
          </cell>
        </row>
        <row r="12">
          <cell r="A12" t="str">
            <v>ЮНОШИ 15-16 ЛЕТ</v>
          </cell>
        </row>
        <row r="14">
          <cell r="A14" t="str">
            <v>МЕСТО ПРОВЕДЕНИЯ: г. ОМСК ,-1-й км автодороги п.Крутая горка.</v>
          </cell>
        </row>
        <row r="15">
          <cell r="A15" t="str">
            <v>ДАТА ПРОВЕДЕНИЯ: 14 МАЯ 2022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G19" t="str">
            <v>СЛАБКОВСКАЯ В.Н. ( 1К, г. ОМСК)</v>
          </cell>
        </row>
        <row r="20">
          <cell r="A20" t="str">
            <v>СУДЬЯ НА ФИНИШЕ:</v>
          </cell>
          <cell r="G20" t="str">
            <v xml:space="preserve">ДОЦЕНКО С.А. (ВК, г. ОМСК) </v>
          </cell>
        </row>
        <row r="22">
          <cell r="B22" t="str">
            <v>НОМЕР</v>
          </cell>
          <cell r="C22" t="str">
            <v>КОД UCI</v>
          </cell>
          <cell r="D22" t="str">
            <v>КОД ФВСР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</row>
        <row r="24">
          <cell r="A24">
            <v>1</v>
          </cell>
        </row>
        <row r="25">
          <cell r="A25">
            <v>2</v>
          </cell>
        </row>
        <row r="26">
          <cell r="A26">
            <v>3</v>
          </cell>
        </row>
        <row r="27">
          <cell r="A27">
            <v>4</v>
          </cell>
        </row>
        <row r="28">
          <cell r="A28">
            <v>5</v>
          </cell>
        </row>
        <row r="29">
          <cell r="A29">
            <v>6</v>
          </cell>
        </row>
        <row r="30">
          <cell r="A30">
            <v>7</v>
          </cell>
        </row>
        <row r="31">
          <cell r="A31">
            <v>8</v>
          </cell>
        </row>
        <row r="32">
          <cell r="A32">
            <v>9</v>
          </cell>
        </row>
        <row r="33">
          <cell r="A33">
            <v>10</v>
          </cell>
        </row>
        <row r="34">
          <cell r="A34">
            <v>11</v>
          </cell>
        </row>
        <row r="36">
          <cell r="A36" t="str">
            <v>ПОГОДНЫЕ УСЛОВИЯ</v>
          </cell>
        </row>
        <row r="37">
          <cell r="A37" t="str">
            <v xml:space="preserve">  Погода в начале | Погода в конце | Т в начале | Т в конце | Влажность</v>
          </cell>
        </row>
        <row r="38">
          <cell r="A38" t="str">
            <v xml:space="preserve">                     Ясно      |          Ясно           |     +21.0      |     +16.0    |    54             </v>
          </cell>
        </row>
        <row r="42">
          <cell r="A42" t="str">
            <v>ТЕХНИЧЕСКИЙ ДЕЛЕГАТ</v>
          </cell>
          <cell r="E42" t="str">
            <v>ГЛАВНЫЙ СУДЬЯ</v>
          </cell>
        </row>
        <row r="46">
          <cell r="B46" t="str">
            <v xml:space="preserve">САВИЦКИЙ К.Н. (ВК, г. НОВОСИБИРСК) </v>
          </cell>
        </row>
      </sheetData>
      <sheetData sheetId="36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Классификация "Молодой гонщик" после 3-го этапа</v>
          </cell>
        </row>
        <row r="11">
          <cell r="A11" t="str">
            <v>шоссе-многодневная гонка</v>
          </cell>
        </row>
        <row r="12">
          <cell r="A12" t="str">
            <v>ЮНОШИ 15-16 ЛЕТ</v>
          </cell>
        </row>
        <row r="14">
          <cell r="A14" t="str">
            <v>МЕСТО ПРОВЕДЕНИЯ: г. ОМСК ,-1-й км автодороги п.Крутая горка.</v>
          </cell>
        </row>
        <row r="15">
          <cell r="A15" t="str">
            <v>ДАТА ПРОВЕДЕНИЯ: 14 МАЯ 2022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ДОЦЕНКО С.А. (ВК, г. ОМСК) </v>
          </cell>
        </row>
        <row r="19">
          <cell r="A19" t="str">
            <v>ГЛАВНЫЙ СЕКРЕТАРЬ:</v>
          </cell>
          <cell r="G19" t="str">
            <v>СЛАБКОВСКАЯ В.Н. ( 1К, г. ОМСК)</v>
          </cell>
        </row>
        <row r="20">
          <cell r="A20" t="str">
            <v>СУДЬЯ НА ФИНИШЕ:</v>
          </cell>
          <cell r="G20" t="str">
            <v xml:space="preserve">САВИЦКИЙ К.Н. (ВК, г. НОВОСИБИРСК) 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КОД ФВСР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</row>
        <row r="24">
          <cell r="A24">
            <v>1</v>
          </cell>
          <cell r="B24">
            <v>50</v>
          </cell>
          <cell r="C24">
            <v>10128428283</v>
          </cell>
          <cell r="D24">
            <v>39257</v>
          </cell>
          <cell r="E24" t="str">
            <v>ЛУЦЮК Владислав Юрьевич</v>
          </cell>
          <cell r="F24" t="str">
            <v>КМС</v>
          </cell>
          <cell r="G24" t="str">
            <v>Новосибирская область</v>
          </cell>
        </row>
        <row r="25">
          <cell r="A25">
            <v>2</v>
          </cell>
          <cell r="B25">
            <v>48</v>
          </cell>
          <cell r="C25">
            <v>10143130554</v>
          </cell>
          <cell r="D25">
            <v>40394</v>
          </cell>
          <cell r="E25" t="str">
            <v>РУДЕНКО Маргарита Андреевна</v>
          </cell>
          <cell r="F25" t="str">
            <v>КМС</v>
          </cell>
          <cell r="G25" t="str">
            <v>Новосибирская область</v>
          </cell>
        </row>
        <row r="26">
          <cell r="A26">
            <v>3</v>
          </cell>
          <cell r="B26">
            <v>28</v>
          </cell>
          <cell r="C26">
            <v>10143132675</v>
          </cell>
          <cell r="D26">
            <v>40219</v>
          </cell>
          <cell r="E26" t="str">
            <v>ГОРСКИЙ Петр Александрович</v>
          </cell>
          <cell r="F26" t="str">
            <v>1 СР</v>
          </cell>
          <cell r="G26" t="str">
            <v>Новосибирская область</v>
          </cell>
        </row>
        <row r="27">
          <cell r="A27">
            <v>4</v>
          </cell>
          <cell r="B27">
            <v>29</v>
          </cell>
          <cell r="C27">
            <v>10146253550</v>
          </cell>
          <cell r="D27">
            <v>40889</v>
          </cell>
          <cell r="E27" t="str">
            <v>БРУМА Екатерина Вадимовна</v>
          </cell>
          <cell r="F27" t="str">
            <v>1 СР</v>
          </cell>
          <cell r="G27" t="str">
            <v>Новосибирская область</v>
          </cell>
        </row>
        <row r="28">
          <cell r="A28">
            <v>5</v>
          </cell>
          <cell r="B28">
            <v>61</v>
          </cell>
          <cell r="C28">
            <v>10141439926</v>
          </cell>
          <cell r="D28">
            <v>39795</v>
          </cell>
          <cell r="E28" t="str">
            <v>ГРЕЧКИН Максим Евгеньевич</v>
          </cell>
          <cell r="F28" t="str">
            <v>1 СР</v>
          </cell>
          <cell r="G28" t="str">
            <v>Новосибирская область</v>
          </cell>
        </row>
        <row r="29">
          <cell r="A29">
            <v>6</v>
          </cell>
          <cell r="B29">
            <v>14</v>
          </cell>
          <cell r="C29">
            <v>10153663340</v>
          </cell>
          <cell r="D29">
            <v>40583</v>
          </cell>
          <cell r="E29" t="str">
            <v>ЕФИМОВ Марк Владиславович</v>
          </cell>
          <cell r="F29" t="str">
            <v>2 СР</v>
          </cell>
          <cell r="G29" t="str">
            <v>Кемеровская область</v>
          </cell>
        </row>
        <row r="30">
          <cell r="A30">
            <v>7</v>
          </cell>
          <cell r="B30">
            <v>35</v>
          </cell>
          <cell r="C30">
            <v>10153618678</v>
          </cell>
          <cell r="D30">
            <v>40520</v>
          </cell>
          <cell r="E30" t="str">
            <v>СТУДЕНКОВА Ярослава Петровна</v>
          </cell>
          <cell r="F30" t="str">
            <v>2 СР</v>
          </cell>
          <cell r="G30" t="str">
            <v>Новосибирская область</v>
          </cell>
        </row>
        <row r="31">
          <cell r="A31">
            <v>8</v>
          </cell>
          <cell r="B31">
            <v>18</v>
          </cell>
          <cell r="C31">
            <v>0</v>
          </cell>
          <cell r="D31">
            <v>41200</v>
          </cell>
          <cell r="E31" t="str">
            <v>УШАКОВ Семен Евгеньевич</v>
          </cell>
          <cell r="F31" t="str">
            <v>1 ЮН</v>
          </cell>
          <cell r="G31" t="str">
            <v>Кемеровская область</v>
          </cell>
        </row>
        <row r="32">
          <cell r="A32">
            <v>9</v>
          </cell>
          <cell r="B32">
            <v>17</v>
          </cell>
          <cell r="C32">
            <v>0</v>
          </cell>
          <cell r="D32">
            <v>40746</v>
          </cell>
          <cell r="E32" t="str">
            <v>САРСАЦКИЙ Кирилл Денисович</v>
          </cell>
          <cell r="F32" t="str">
            <v>1 ЮН</v>
          </cell>
          <cell r="G32" t="str">
            <v>Кемеровская область</v>
          </cell>
        </row>
        <row r="33">
          <cell r="A33">
            <v>10</v>
          </cell>
          <cell r="B33">
            <v>19</v>
          </cell>
          <cell r="C33">
            <v>0</v>
          </cell>
          <cell r="D33">
            <v>40668</v>
          </cell>
          <cell r="E33" t="str">
            <v>ШУМЕЕВ Тимофей Евгеньевич</v>
          </cell>
          <cell r="F33" t="str">
            <v>2 СР</v>
          </cell>
          <cell r="G33" t="str">
            <v>Кемеровская область</v>
          </cell>
        </row>
        <row r="34">
          <cell r="A34">
            <v>11</v>
          </cell>
          <cell r="B34">
            <v>20</v>
          </cell>
          <cell r="C34">
            <v>10113103091</v>
          </cell>
          <cell r="D34">
            <v>39096</v>
          </cell>
          <cell r="E34" t="str">
            <v>КОНОНЕНКО Максим Алексеевич</v>
          </cell>
          <cell r="F34" t="str">
            <v>КМС</v>
          </cell>
          <cell r="G34" t="str">
            <v>Самарская область</v>
          </cell>
        </row>
        <row r="35">
          <cell r="A35">
            <v>12</v>
          </cell>
          <cell r="B35">
            <v>33</v>
          </cell>
          <cell r="C35">
            <v>10146046315</v>
          </cell>
          <cell r="D35">
            <v>40493</v>
          </cell>
          <cell r="E35" t="str">
            <v>СЕРГЕЕВА София Александровна</v>
          </cell>
          <cell r="F35" t="str">
            <v>1 СР</v>
          </cell>
          <cell r="G35" t="str">
            <v>Новосибирская область</v>
          </cell>
        </row>
        <row r="39">
          <cell r="A39" t="str">
            <v>ПОГОДНЫЕ УСЛОВИЯ</v>
          </cell>
        </row>
        <row r="40">
          <cell r="A40" t="str">
            <v xml:space="preserve">  Погода в начале | Погода в конце | Т в начале | Т в конце | Влажность</v>
          </cell>
        </row>
        <row r="41">
          <cell r="A41" t="str">
            <v xml:space="preserve">                     Ясно      |          Ясно           |     +11.0      |     +16.0    |    54             </v>
          </cell>
        </row>
        <row r="45">
          <cell r="A45" t="str">
            <v>ТЕХНИЧЕСКИЙ ДЕЛЕГАТ</v>
          </cell>
          <cell r="E45" t="str">
            <v>ГЛАВНЫЙ СУДЬЯ</v>
          </cell>
        </row>
        <row r="49">
          <cell r="E49" t="str">
            <v xml:space="preserve">САВИЦКИЙ К.Н. (ВК, г. НОВОСИБИРСК) </v>
          </cell>
        </row>
      </sheetData>
      <sheetData sheetId="37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4-й этап-командная гонка</v>
          </cell>
        </row>
        <row r="11">
          <cell r="A11" t="str">
            <v xml:space="preserve">СТАРТОВЫЙ ПРОТОКОЛ </v>
          </cell>
        </row>
        <row r="14">
          <cell r="A14" t="str">
            <v>МЕСТО ПРОВЕДЕНИЯ: г. ОМСК ,-1-й км автодороги п.Крутая горка.</v>
          </cell>
        </row>
        <row r="15">
          <cell r="A15" t="str">
            <v>ДАТА ПРОВЕДЕНИЯ: 15 МАЯ 2022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E19" t="str">
            <v>СЛАБКОВСКАЯ В.Н. ( 1К, г. ОМСК)</v>
          </cell>
        </row>
        <row r="20">
          <cell r="A20" t="str">
            <v>СУДЬЯ НА ФИНИШЕ:</v>
          </cell>
          <cell r="E20" t="str">
            <v xml:space="preserve">ДОЦЕНКО С.А. (ВК, г. ОМСК) </v>
          </cell>
        </row>
        <row r="22">
          <cell r="A22" t="str">
            <v>Старт</v>
          </cell>
          <cell r="B22" t="str">
            <v>НОМЕР</v>
          </cell>
          <cell r="C22" t="str">
            <v>КОД UCI</v>
          </cell>
          <cell r="D22" t="str">
            <v>КОД ФВСР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</row>
        <row r="24">
          <cell r="A24">
            <v>1</v>
          </cell>
          <cell r="B24">
            <v>17</v>
          </cell>
          <cell r="C24">
            <v>0</v>
          </cell>
          <cell r="D24">
            <v>40746</v>
          </cell>
          <cell r="E24" t="str">
            <v>САРСАЦКИЙ Кирилл Денисович</v>
          </cell>
          <cell r="F24" t="str">
            <v>1 ЮН</v>
          </cell>
          <cell r="G24" t="str">
            <v>Кемеровская область</v>
          </cell>
        </row>
        <row r="25">
          <cell r="B25">
            <v>18</v>
          </cell>
          <cell r="C25">
            <v>0</v>
          </cell>
          <cell r="D25">
            <v>41200</v>
          </cell>
          <cell r="E25" t="str">
            <v>УШАКОВ Семен Евгеньевич</v>
          </cell>
          <cell r="F25" t="str">
            <v>1 ЮН</v>
          </cell>
          <cell r="G25" t="str">
            <v>Кемеровская область</v>
          </cell>
        </row>
        <row r="26">
          <cell r="B26">
            <v>19</v>
          </cell>
          <cell r="C26">
            <v>0</v>
          </cell>
          <cell r="D26">
            <v>40668</v>
          </cell>
          <cell r="E26" t="str">
            <v>ШУМЕЕВ Тимофей Евгеньевич</v>
          </cell>
          <cell r="F26" t="str">
            <v>2 СР</v>
          </cell>
          <cell r="G26" t="str">
            <v>Кемеровская область</v>
          </cell>
        </row>
        <row r="27">
          <cell r="B27">
            <v>20</v>
          </cell>
          <cell r="C27">
            <v>10113103091</v>
          </cell>
          <cell r="D27">
            <v>39096</v>
          </cell>
          <cell r="E27" t="str">
            <v>КОНОНЕНКО Максим Алексеевич</v>
          </cell>
          <cell r="F27" t="str">
            <v>КМС</v>
          </cell>
          <cell r="G27" t="str">
            <v>Самарская область</v>
          </cell>
        </row>
        <row r="28">
          <cell r="B28">
            <v>21</v>
          </cell>
          <cell r="C28">
            <v>0</v>
          </cell>
          <cell r="D28">
            <v>41619</v>
          </cell>
          <cell r="E28" t="str">
            <v>РАЙШ Алиса Денисовна</v>
          </cell>
          <cell r="F28" t="str">
            <v>1 ЮН</v>
          </cell>
          <cell r="G28" t="str">
            <v>Новосибирская область</v>
          </cell>
        </row>
        <row r="29">
          <cell r="B29">
            <v>33</v>
          </cell>
          <cell r="C29">
            <v>10146046315</v>
          </cell>
          <cell r="D29">
            <v>40493</v>
          </cell>
          <cell r="E29" t="str">
            <v>СЕРГЕЕВА София Александровна</v>
          </cell>
          <cell r="F29" t="str">
            <v>1 СР</v>
          </cell>
          <cell r="G29" t="str">
            <v>Новосибирская область</v>
          </cell>
        </row>
        <row r="31">
          <cell r="A31">
            <v>2</v>
          </cell>
          <cell r="B31">
            <v>13</v>
          </cell>
          <cell r="C31">
            <v>0</v>
          </cell>
          <cell r="D31">
            <v>41546</v>
          </cell>
          <cell r="E31" t="str">
            <v>ГРОМОВ Максим Сергеевич</v>
          </cell>
          <cell r="F31" t="str">
            <v>1 ЮН</v>
          </cell>
          <cell r="G31" t="str">
            <v>Кемеровская область</v>
          </cell>
        </row>
        <row r="32">
          <cell r="B32">
            <v>14</v>
          </cell>
          <cell r="C32">
            <v>10153663340</v>
          </cell>
          <cell r="D32">
            <v>40583</v>
          </cell>
          <cell r="E32" t="str">
            <v>ЕФИМОВ Марк Владиславович</v>
          </cell>
          <cell r="F32" t="str">
            <v>2 СР</v>
          </cell>
          <cell r="G32" t="str">
            <v>Кемеровская область</v>
          </cell>
        </row>
        <row r="33">
          <cell r="B33">
            <v>15</v>
          </cell>
          <cell r="C33">
            <v>0</v>
          </cell>
          <cell r="D33">
            <v>40753</v>
          </cell>
          <cell r="E33" t="str">
            <v>ЛЕДОМСКИЙ Андрей Александрович</v>
          </cell>
          <cell r="F33" t="str">
            <v>1 ЮН</v>
          </cell>
          <cell r="G33" t="str">
            <v>Кемеровская область</v>
          </cell>
        </row>
        <row r="34">
          <cell r="B34">
            <v>16</v>
          </cell>
          <cell r="C34">
            <v>10139995131</v>
          </cell>
          <cell r="D34">
            <v>40711</v>
          </cell>
          <cell r="E34" t="str">
            <v>ПЕШНИН Данил Викторович</v>
          </cell>
          <cell r="F34" t="str">
            <v>1 СР</v>
          </cell>
          <cell r="G34" t="str">
            <v>Кемеровская область</v>
          </cell>
        </row>
        <row r="36">
          <cell r="A36">
            <v>3</v>
          </cell>
          <cell r="B36">
            <v>28</v>
          </cell>
          <cell r="C36">
            <v>10143132675</v>
          </cell>
          <cell r="D36">
            <v>40219</v>
          </cell>
          <cell r="E36" t="str">
            <v>ГОРСКИЙ Петр Александрович</v>
          </cell>
          <cell r="F36" t="str">
            <v>1 СР</v>
          </cell>
          <cell r="G36" t="str">
            <v>Новосибирская область</v>
          </cell>
        </row>
        <row r="37">
          <cell r="B37">
            <v>29</v>
          </cell>
          <cell r="C37">
            <v>10146253550</v>
          </cell>
          <cell r="D37">
            <v>40889</v>
          </cell>
          <cell r="E37" t="str">
            <v>БРУМА Екатерина Вадимовна</v>
          </cell>
          <cell r="F37" t="str">
            <v>1 СР</v>
          </cell>
          <cell r="G37" t="str">
            <v>Новосибирская область</v>
          </cell>
        </row>
        <row r="38">
          <cell r="B38">
            <v>30</v>
          </cell>
          <cell r="C38">
            <v>10130118511</v>
          </cell>
          <cell r="D38">
            <v>39785</v>
          </cell>
          <cell r="E38" t="str">
            <v>ШАПКИН Егор Иванович</v>
          </cell>
          <cell r="F38" t="str">
            <v>1 СР</v>
          </cell>
          <cell r="G38" t="str">
            <v>Новосибирская область</v>
          </cell>
        </row>
        <row r="39">
          <cell r="B39">
            <v>31</v>
          </cell>
          <cell r="C39">
            <v>10146253348</v>
          </cell>
          <cell r="D39">
            <v>40406</v>
          </cell>
          <cell r="E39" t="str">
            <v>СИНИЦЫН Игорь Дмитриевич</v>
          </cell>
          <cell r="F39" t="str">
            <v>2 СР</v>
          </cell>
          <cell r="G39" t="str">
            <v>Новосибирская область</v>
          </cell>
        </row>
        <row r="40">
          <cell r="B40">
            <v>32</v>
          </cell>
          <cell r="C40">
            <v>10143134695</v>
          </cell>
          <cell r="D40">
            <v>40351</v>
          </cell>
          <cell r="E40" t="str">
            <v>СЕРЕДА Матвей Станиславович</v>
          </cell>
          <cell r="F40" t="str">
            <v>2 СР</v>
          </cell>
          <cell r="G40" t="str">
            <v>Новосибирская область</v>
          </cell>
        </row>
        <row r="41">
          <cell r="B41">
            <v>35</v>
          </cell>
          <cell r="C41">
            <v>10153618678</v>
          </cell>
          <cell r="D41">
            <v>40520</v>
          </cell>
          <cell r="E41" t="str">
            <v>СТУДЕНКОВА Ярослава Петровна</v>
          </cell>
          <cell r="F41" t="str">
            <v>2 СР</v>
          </cell>
          <cell r="G41" t="str">
            <v>Новосибирская область</v>
          </cell>
        </row>
        <row r="43">
          <cell r="A43">
            <v>4</v>
          </cell>
          <cell r="B43">
            <v>22</v>
          </cell>
          <cell r="C43">
            <v>0</v>
          </cell>
          <cell r="D43">
            <v>42000</v>
          </cell>
          <cell r="E43" t="str">
            <v>ЦЫГАНКОВА Алена Захаровна</v>
          </cell>
          <cell r="F43" t="str">
            <v>1 ЮН</v>
          </cell>
          <cell r="G43" t="str">
            <v>Новосибирская область</v>
          </cell>
        </row>
        <row r="44">
          <cell r="B44">
            <v>23</v>
          </cell>
          <cell r="C44">
            <v>10141013934</v>
          </cell>
          <cell r="D44">
            <v>40016</v>
          </cell>
          <cell r="E44" t="str">
            <v>БЕЛОБОРОДОВ Вячеслав Ильич</v>
          </cell>
          <cell r="F44" t="str">
            <v>КМС</v>
          </cell>
          <cell r="G44" t="str">
            <v>Новосибирская область</v>
          </cell>
        </row>
        <row r="45">
          <cell r="B45">
            <v>24</v>
          </cell>
          <cell r="C45">
            <v>10153688501</v>
          </cell>
          <cell r="D45">
            <v>40444</v>
          </cell>
          <cell r="E45" t="str">
            <v>АНОХИН Илья Сергеевич</v>
          </cell>
          <cell r="F45" t="str">
            <v>1 СР</v>
          </cell>
          <cell r="G45" t="str">
            <v>Новосибирская область</v>
          </cell>
        </row>
        <row r="46">
          <cell r="B46">
            <v>25</v>
          </cell>
          <cell r="C46">
            <v>10164644245</v>
          </cell>
          <cell r="D46">
            <v>40365</v>
          </cell>
          <cell r="E46" t="str">
            <v>БУРТАСОВ Ростислав Александрович</v>
          </cell>
          <cell r="F46" t="str">
            <v>2 СР</v>
          </cell>
          <cell r="G46" t="str">
            <v>Новосибирская область</v>
          </cell>
        </row>
        <row r="47">
          <cell r="B47">
            <v>26</v>
          </cell>
          <cell r="C47">
            <v>10164839457</v>
          </cell>
          <cell r="D47">
            <v>40456</v>
          </cell>
          <cell r="E47" t="str">
            <v>КИШЛАРЬ Ева Станиславовна</v>
          </cell>
          <cell r="F47" t="str">
            <v>2 СР</v>
          </cell>
          <cell r="G47" t="str">
            <v>Новосибирская область</v>
          </cell>
        </row>
        <row r="48">
          <cell r="B48">
            <v>27</v>
          </cell>
          <cell r="C48">
            <v>10164812074</v>
          </cell>
          <cell r="D48">
            <v>40707</v>
          </cell>
          <cell r="E48" t="str">
            <v>ТЮПАНОВ Семен Николаевич</v>
          </cell>
          <cell r="F48" t="str">
            <v>2 СР</v>
          </cell>
          <cell r="G48" t="str">
            <v>Новосибирская область</v>
          </cell>
        </row>
        <row r="50">
          <cell r="A50">
            <v>5</v>
          </cell>
          <cell r="B50">
            <v>7</v>
          </cell>
          <cell r="C50">
            <v>10140729806</v>
          </cell>
          <cell r="D50">
            <v>40951</v>
          </cell>
          <cell r="E50" t="str">
            <v>НАСИКОВСКАЯ Елизавета Александровна</v>
          </cell>
          <cell r="F50" t="str">
            <v>1 ЮН</v>
          </cell>
          <cell r="G50" t="str">
            <v>Кемеровская область</v>
          </cell>
        </row>
        <row r="51">
          <cell r="B51">
            <v>8</v>
          </cell>
          <cell r="C51">
            <v>10160931064</v>
          </cell>
          <cell r="D51">
            <v>40814</v>
          </cell>
          <cell r="E51" t="str">
            <v>ЧЕРЕПАНОВА Елизавета Олеговна</v>
          </cell>
          <cell r="F51" t="str">
            <v>2 СР</v>
          </cell>
          <cell r="G51" t="str">
            <v>Кемеровская область</v>
          </cell>
        </row>
        <row r="52">
          <cell r="B52">
            <v>10</v>
          </cell>
          <cell r="C52">
            <v>0</v>
          </cell>
          <cell r="D52">
            <v>41192</v>
          </cell>
          <cell r="E52" t="str">
            <v>ФЕДОСОВ Федор Эдуардович</v>
          </cell>
          <cell r="F52" t="str">
            <v>3 СР</v>
          </cell>
          <cell r="G52" t="str">
            <v>Кемеровская область</v>
          </cell>
        </row>
        <row r="53">
          <cell r="B53">
            <v>11</v>
          </cell>
          <cell r="C53">
            <v>0</v>
          </cell>
          <cell r="D53">
            <v>41358</v>
          </cell>
          <cell r="E53" t="str">
            <v>ШИПАЛОВА Виктория Юрьевна</v>
          </cell>
          <cell r="F53" t="str">
            <v>1 ЮН</v>
          </cell>
          <cell r="G53" t="str">
            <v>Кемеровская область</v>
          </cell>
        </row>
        <row r="54">
          <cell r="B54">
            <v>12</v>
          </cell>
          <cell r="C54">
            <v>10114286996</v>
          </cell>
          <cell r="D54">
            <v>39383</v>
          </cell>
          <cell r="E54" t="str">
            <v>КРАСЮК Варвара Владимировна</v>
          </cell>
          <cell r="F54" t="str">
            <v>КМС</v>
          </cell>
          <cell r="G54" t="str">
            <v>Кемеровская область</v>
          </cell>
        </row>
        <row r="56">
          <cell r="A56">
            <v>6</v>
          </cell>
          <cell r="B56">
            <v>47</v>
          </cell>
          <cell r="C56">
            <v>10143131665</v>
          </cell>
          <cell r="D56">
            <v>40346</v>
          </cell>
          <cell r="E56" t="str">
            <v>ЛИПАТНИКОВА Яна Романовна</v>
          </cell>
          <cell r="F56" t="str">
            <v>КМС</v>
          </cell>
          <cell r="G56" t="str">
            <v>Новосибирская область</v>
          </cell>
        </row>
        <row r="57">
          <cell r="B57">
            <v>48</v>
          </cell>
          <cell r="C57">
            <v>10143130554</v>
          </cell>
          <cell r="D57">
            <v>40394</v>
          </cell>
          <cell r="E57" t="str">
            <v>РУДЕНКО Маргарита Андреевна</v>
          </cell>
          <cell r="F57" t="str">
            <v>КМС</v>
          </cell>
          <cell r="G57" t="str">
            <v>Новосибирская область</v>
          </cell>
        </row>
        <row r="58">
          <cell r="B58">
            <v>49</v>
          </cell>
          <cell r="C58">
            <v>10117596114</v>
          </cell>
          <cell r="D58">
            <v>39367</v>
          </cell>
          <cell r="E58" t="str">
            <v>ЗЫКОВ Николай Андреевич</v>
          </cell>
          <cell r="F58" t="str">
            <v>КМС</v>
          </cell>
          <cell r="G58" t="str">
            <v>Новосибирская область</v>
          </cell>
        </row>
        <row r="59">
          <cell r="B59">
            <v>50</v>
          </cell>
          <cell r="C59">
            <v>10128428283</v>
          </cell>
          <cell r="D59">
            <v>39257</v>
          </cell>
          <cell r="E59" t="str">
            <v>ЛУЦЮК Владислав Юрьевич</v>
          </cell>
          <cell r="F59" t="str">
            <v>КМС</v>
          </cell>
          <cell r="G59" t="str">
            <v>Новосибирская область</v>
          </cell>
        </row>
        <row r="61">
          <cell r="A61">
            <v>7</v>
          </cell>
          <cell r="B61">
            <v>41</v>
          </cell>
          <cell r="C61">
            <v>10164563312</v>
          </cell>
          <cell r="D61">
            <v>41225</v>
          </cell>
          <cell r="E61" t="str">
            <v>ДРОЗДОВ Данил Игоревич</v>
          </cell>
          <cell r="F61" t="str">
            <v>2 ЮН</v>
          </cell>
          <cell r="G61" t="str">
            <v>Новосибирская область</v>
          </cell>
        </row>
        <row r="62">
          <cell r="B62">
            <v>42</v>
          </cell>
          <cell r="C62">
            <v>10164512283</v>
          </cell>
          <cell r="D62">
            <v>41087</v>
          </cell>
          <cell r="E62" t="str">
            <v>СТЕПИН Игорь Максимович</v>
          </cell>
          <cell r="F62" t="str">
            <v>2 ЮН</v>
          </cell>
          <cell r="G62" t="str">
            <v>Новосибирская область</v>
          </cell>
        </row>
        <row r="63">
          <cell r="B63">
            <v>43</v>
          </cell>
          <cell r="C63">
            <v>10146252439</v>
          </cell>
          <cell r="D63">
            <v>41138</v>
          </cell>
          <cell r="E63" t="str">
            <v>ПУДОВ Артур Иванович</v>
          </cell>
          <cell r="F63" t="str">
            <v>1 СР</v>
          </cell>
          <cell r="G63" t="str">
            <v>Новосибирская область</v>
          </cell>
        </row>
        <row r="64">
          <cell r="B64">
            <v>44</v>
          </cell>
          <cell r="C64">
            <v>0</v>
          </cell>
          <cell r="D64">
            <v>41464</v>
          </cell>
          <cell r="E64" t="str">
            <v>ХАЛИУЛЛИН Александр Артурович</v>
          </cell>
          <cell r="F64" t="str">
            <v>1 ЮН</v>
          </cell>
          <cell r="G64" t="str">
            <v>Новосибирская область</v>
          </cell>
        </row>
        <row r="65">
          <cell r="B65">
            <v>45</v>
          </cell>
          <cell r="C65">
            <v>0</v>
          </cell>
          <cell r="D65">
            <v>40886</v>
          </cell>
          <cell r="E65" t="str">
            <v>НИТЧЕНКО Артем Вячеславович</v>
          </cell>
          <cell r="F65" t="str">
            <v>3 СР</v>
          </cell>
          <cell r="G65" t="str">
            <v>Новосибирская область</v>
          </cell>
        </row>
        <row r="67">
          <cell r="A67">
            <v>8</v>
          </cell>
          <cell r="B67">
            <v>57</v>
          </cell>
          <cell r="C67">
            <v>10158887802</v>
          </cell>
          <cell r="D67">
            <v>40951</v>
          </cell>
          <cell r="E67" t="str">
            <v>РУДАКОВ Роман Дмитриевич</v>
          </cell>
          <cell r="F67" t="str">
            <v>3 ЮН</v>
          </cell>
          <cell r="G67" t="str">
            <v>Новосибирская область</v>
          </cell>
        </row>
        <row r="68">
          <cell r="B68">
            <v>58</v>
          </cell>
          <cell r="C68">
            <v>10148787573</v>
          </cell>
          <cell r="D68">
            <v>40856</v>
          </cell>
          <cell r="E68" t="str">
            <v>УЛЬЯНОВ Михаил Александрович</v>
          </cell>
          <cell r="F68" t="str">
            <v>2 ЮН</v>
          </cell>
          <cell r="G68" t="str">
            <v>Новосибирская область</v>
          </cell>
        </row>
        <row r="69">
          <cell r="B69">
            <v>59</v>
          </cell>
          <cell r="C69">
            <v>10154047300</v>
          </cell>
          <cell r="D69">
            <v>40422</v>
          </cell>
          <cell r="E69" t="str">
            <v>ТИМОШЕНКО Александра Михайловна</v>
          </cell>
          <cell r="F69" t="str">
            <v>2 СР</v>
          </cell>
          <cell r="G69" t="str">
            <v>Новосибирская область</v>
          </cell>
        </row>
        <row r="70">
          <cell r="B70">
            <v>60</v>
          </cell>
          <cell r="C70">
            <v>10154047296</v>
          </cell>
          <cell r="D70">
            <v>40304</v>
          </cell>
          <cell r="E70" t="str">
            <v>ИВАНОВА Полина Андреевна</v>
          </cell>
          <cell r="F70" t="str">
            <v>2 СР</v>
          </cell>
          <cell r="G70" t="str">
            <v>Новосибирская область</v>
          </cell>
        </row>
        <row r="71">
          <cell r="B71">
            <v>61</v>
          </cell>
          <cell r="C71">
            <v>10141439926</v>
          </cell>
          <cell r="D71">
            <v>39795</v>
          </cell>
          <cell r="E71" t="str">
            <v>ГРЕЧКИН Максим Евгеньевич</v>
          </cell>
          <cell r="F71" t="str">
            <v>1 СР</v>
          </cell>
          <cell r="G71" t="str">
            <v>Новосибирская область</v>
          </cell>
        </row>
        <row r="72">
          <cell r="B72">
            <v>62</v>
          </cell>
          <cell r="C72">
            <v>10127677242</v>
          </cell>
          <cell r="D72">
            <v>39474</v>
          </cell>
          <cell r="E72" t="str">
            <v>ПОКРОВСКИЙ Владислав Михайлович</v>
          </cell>
          <cell r="F72" t="str">
            <v>1 СР</v>
          </cell>
          <cell r="G72" t="str">
            <v>Новосибирская область</v>
          </cell>
        </row>
        <row r="74">
          <cell r="A74">
            <v>9</v>
          </cell>
          <cell r="B74">
            <v>51</v>
          </cell>
          <cell r="C74">
            <v>10140354435</v>
          </cell>
          <cell r="D74">
            <v>39903</v>
          </cell>
          <cell r="E74" t="str">
            <v>ТЕТЕНКОВ Трофим Евгеньевич</v>
          </cell>
          <cell r="F74" t="str">
            <v>1 СР</v>
          </cell>
          <cell r="G74" t="str">
            <v>Новосибирская область</v>
          </cell>
        </row>
        <row r="75">
          <cell r="B75">
            <v>52</v>
          </cell>
          <cell r="C75">
            <v>10148878311</v>
          </cell>
          <cell r="D75">
            <v>40322</v>
          </cell>
          <cell r="E75" t="str">
            <v>БЫКОВ Глеб Артурович</v>
          </cell>
          <cell r="F75">
            <v>0</v>
          </cell>
          <cell r="G75" t="str">
            <v>Новосибирская область</v>
          </cell>
        </row>
        <row r="76">
          <cell r="B76">
            <v>53</v>
          </cell>
          <cell r="C76">
            <v>10148667941</v>
          </cell>
          <cell r="D76">
            <v>40565</v>
          </cell>
          <cell r="E76" t="str">
            <v>ЕВДОКИМОВ Матвей Иванович</v>
          </cell>
          <cell r="F76" t="str">
            <v>2 СР</v>
          </cell>
          <cell r="G76" t="str">
            <v>Новосибирская область</v>
          </cell>
        </row>
        <row r="77">
          <cell r="B77">
            <v>54</v>
          </cell>
          <cell r="C77">
            <v>0</v>
          </cell>
          <cell r="D77">
            <v>41518</v>
          </cell>
          <cell r="E77" t="str">
            <v>ЖИРНОВ Артем Иванович</v>
          </cell>
          <cell r="F77" t="str">
            <v>2 ЮН</v>
          </cell>
          <cell r="G77" t="str">
            <v>Новосибирская область</v>
          </cell>
        </row>
        <row r="78">
          <cell r="B78">
            <v>55</v>
          </cell>
          <cell r="C78">
            <v>10159471923</v>
          </cell>
          <cell r="D78">
            <v>40633</v>
          </cell>
          <cell r="E78" t="str">
            <v>МАРИСКИНА Стана Артемовна</v>
          </cell>
          <cell r="F78" t="str">
            <v>2 СР</v>
          </cell>
          <cell r="G78" t="str">
            <v>Новосибирская область</v>
          </cell>
        </row>
        <row r="79">
          <cell r="B79">
            <v>56</v>
          </cell>
          <cell r="C79">
            <v>10131541175</v>
          </cell>
          <cell r="D79">
            <v>40633</v>
          </cell>
          <cell r="E79" t="str">
            <v>ПОВИСОК Роман Юрьевич</v>
          </cell>
          <cell r="F79" t="str">
            <v>1 ЮН</v>
          </cell>
          <cell r="G79" t="str">
            <v>Новосибирская область</v>
          </cell>
        </row>
        <row r="81">
          <cell r="A81">
            <v>10</v>
          </cell>
          <cell r="B81">
            <v>1</v>
          </cell>
          <cell r="C81">
            <v>10133001633</v>
          </cell>
          <cell r="D81">
            <v>39649</v>
          </cell>
          <cell r="E81" t="str">
            <v>СПЕСИВЦЕВ Михаил Алексеевич</v>
          </cell>
          <cell r="F81" t="str">
            <v>КМС</v>
          </cell>
          <cell r="G81" t="str">
            <v>Кемеровская область</v>
          </cell>
        </row>
        <row r="82">
          <cell r="B82">
            <v>2</v>
          </cell>
          <cell r="C82">
            <v>10149837294</v>
          </cell>
          <cell r="D82">
            <v>39867</v>
          </cell>
          <cell r="E82" t="str">
            <v>ПЕЧЕРИН Дмитрий Владиславович</v>
          </cell>
          <cell r="F82" t="str">
            <v>КМС</v>
          </cell>
          <cell r="G82" t="str">
            <v>Кемеровская область</v>
          </cell>
        </row>
        <row r="83">
          <cell r="B83">
            <v>3</v>
          </cell>
          <cell r="C83">
            <v>10137061485</v>
          </cell>
          <cell r="D83">
            <v>40480</v>
          </cell>
          <cell r="E83" t="str">
            <v>ЛЕОНОВ Степан Антонович</v>
          </cell>
          <cell r="F83" t="str">
            <v>КМС</v>
          </cell>
          <cell r="G83" t="str">
            <v>Кемеровская область</v>
          </cell>
        </row>
      </sheetData>
      <sheetData sheetId="38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4-й этап-командная гонка</v>
          </cell>
        </row>
        <row r="11">
          <cell r="A11" t="str">
            <v>шоссе-многодневная гонка</v>
          </cell>
        </row>
        <row r="12">
          <cell r="A12" t="str">
            <v>ЮНОШИ 15-16 ЛЕТ</v>
          </cell>
        </row>
        <row r="14">
          <cell r="A14" t="str">
            <v>МЕСТО ПРОВЕДЕНИЯ: г. ОМСК ,-1-й км автодороги п.Крутая горка.</v>
          </cell>
        </row>
        <row r="15">
          <cell r="A15" t="str">
            <v>ДАТА ПРОВЕДЕНИЯ: 15 МАЯ 2022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G19" t="str">
            <v>СЛАБКОВСКАЯ В.Н. ( 1К, г. ОМСК)</v>
          </cell>
        </row>
        <row r="20">
          <cell r="A20" t="str">
            <v>СУДЬЯ НА ФИНИШЕ:</v>
          </cell>
          <cell r="G20" t="str">
            <v xml:space="preserve">ДОЦЕНКО С.А. (ВК, г. ОМСК) 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КОД ФВСР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</row>
        <row r="24">
          <cell r="A24">
            <v>1</v>
          </cell>
          <cell r="B24">
            <v>36</v>
          </cell>
          <cell r="C24">
            <v>10129901875</v>
          </cell>
          <cell r="D24">
            <v>40068</v>
          </cell>
          <cell r="E24" t="str">
            <v>НЕМЧАНИНОВ Алексей Александрович</v>
          </cell>
          <cell r="F24" t="str">
            <v>1 СР</v>
          </cell>
          <cell r="G24" t="str">
            <v>Новосибирская область</v>
          </cell>
        </row>
        <row r="25">
          <cell r="B25">
            <v>37</v>
          </cell>
          <cell r="C25">
            <v>10146252641</v>
          </cell>
          <cell r="D25">
            <v>40643</v>
          </cell>
          <cell r="E25" t="str">
            <v>ПОНАМАРЕВ Кирилл Николаевич</v>
          </cell>
          <cell r="F25" t="str">
            <v>1 СР</v>
          </cell>
          <cell r="G25" t="str">
            <v>Новосибирская область</v>
          </cell>
        </row>
        <row r="26">
          <cell r="B26">
            <v>38</v>
          </cell>
          <cell r="C26">
            <v>10164811670</v>
          </cell>
          <cell r="D26">
            <v>41667</v>
          </cell>
          <cell r="E26" t="str">
            <v>ЦАРЕВА Ольга Романовна</v>
          </cell>
          <cell r="F26" t="str">
            <v>2 ЮН</v>
          </cell>
          <cell r="G26" t="str">
            <v>Новосибирская область</v>
          </cell>
        </row>
        <row r="27">
          <cell r="B27">
            <v>39</v>
          </cell>
          <cell r="C27">
            <v>10164425589</v>
          </cell>
          <cell r="D27">
            <v>41214</v>
          </cell>
          <cell r="E27" t="str">
            <v>ИВАНОВА Анна Сергеевна</v>
          </cell>
          <cell r="F27" t="str">
            <v>2 ЮН</v>
          </cell>
          <cell r="G27" t="str">
            <v>Новосибирская область</v>
          </cell>
        </row>
        <row r="28">
          <cell r="B28">
            <v>40</v>
          </cell>
          <cell r="C28">
            <v>10164567958</v>
          </cell>
          <cell r="D28">
            <v>41440</v>
          </cell>
          <cell r="E28" t="str">
            <v>ДМИТРИЕВ Роман Сергеевич</v>
          </cell>
          <cell r="F28" t="str">
            <v>2 ЮН</v>
          </cell>
          <cell r="G28" t="str">
            <v>Новосибирская область</v>
          </cell>
        </row>
        <row r="29">
          <cell r="A29">
            <v>2</v>
          </cell>
          <cell r="B29">
            <v>1</v>
          </cell>
          <cell r="C29">
            <v>10133001633</v>
          </cell>
          <cell r="D29">
            <v>39649</v>
          </cell>
          <cell r="E29" t="str">
            <v>СПЕСИВЦЕВ Михаил Алексеевич</v>
          </cell>
          <cell r="F29" t="str">
            <v>КМС</v>
          </cell>
          <cell r="G29" t="str">
            <v>Кемеровская область</v>
          </cell>
        </row>
        <row r="30">
          <cell r="B30">
            <v>2</v>
          </cell>
          <cell r="C30">
            <v>10149837294</v>
          </cell>
          <cell r="D30">
            <v>39867</v>
          </cell>
          <cell r="E30" t="str">
            <v>ПЕЧЕРИН Дмитрий Владиславович</v>
          </cell>
          <cell r="F30" t="str">
            <v>КМС</v>
          </cell>
          <cell r="G30" t="str">
            <v>Кемеровская область</v>
          </cell>
        </row>
        <row r="31">
          <cell r="B31">
            <v>3</v>
          </cell>
          <cell r="C31">
            <v>10137061485</v>
          </cell>
          <cell r="D31">
            <v>40480</v>
          </cell>
          <cell r="E31" t="str">
            <v>ЛЕОНОВ Степан Антонович</v>
          </cell>
          <cell r="F31" t="str">
            <v>КМС</v>
          </cell>
          <cell r="G31" t="str">
            <v>Кемеровская область</v>
          </cell>
        </row>
        <row r="32">
          <cell r="B32">
            <v>4</v>
          </cell>
          <cell r="C32">
            <v>10149843863</v>
          </cell>
          <cell r="D32">
            <v>40297</v>
          </cell>
          <cell r="E32" t="str">
            <v>ЕФРЕМОВА Карина Владимировна</v>
          </cell>
          <cell r="F32" t="str">
            <v>КМС</v>
          </cell>
          <cell r="G32" t="str">
            <v>Кемеровская область</v>
          </cell>
        </row>
        <row r="33">
          <cell r="B33">
            <v>5</v>
          </cell>
          <cell r="C33">
            <v>10165112673</v>
          </cell>
          <cell r="D33">
            <v>40111</v>
          </cell>
          <cell r="E33" t="str">
            <v>ГРУДИНИН Егор Артемович</v>
          </cell>
          <cell r="F33" t="str">
            <v>2 СР</v>
          </cell>
          <cell r="G33" t="str">
            <v>Кемеровская область</v>
          </cell>
        </row>
        <row r="34">
          <cell r="B34">
            <v>6</v>
          </cell>
          <cell r="C34">
            <v>10156937694</v>
          </cell>
          <cell r="D34">
            <v>40710</v>
          </cell>
          <cell r="E34" t="str">
            <v>ШУБИНА Анна Павловна</v>
          </cell>
          <cell r="F34" t="str">
            <v>1 СР</v>
          </cell>
          <cell r="G34" t="str">
            <v>Кемеровская область</v>
          </cell>
        </row>
        <row r="35">
          <cell r="A35">
            <v>3</v>
          </cell>
          <cell r="B35">
            <v>41</v>
          </cell>
          <cell r="C35">
            <v>10164563312</v>
          </cell>
          <cell r="D35">
            <v>41225</v>
          </cell>
          <cell r="E35" t="str">
            <v>ДРОЗДОВ Данил Игоревич</v>
          </cell>
          <cell r="F35" t="str">
            <v>2 ЮН</v>
          </cell>
          <cell r="G35" t="str">
            <v>Новосибирская область</v>
          </cell>
        </row>
        <row r="36">
          <cell r="B36">
            <v>42</v>
          </cell>
          <cell r="C36">
            <v>10164512283</v>
          </cell>
          <cell r="D36">
            <v>41087</v>
          </cell>
          <cell r="E36" t="str">
            <v>СТЕПИН Игорь Максимович</v>
          </cell>
          <cell r="F36" t="str">
            <v>2 ЮН</v>
          </cell>
          <cell r="G36" t="str">
            <v>Новосибирская область</v>
          </cell>
        </row>
        <row r="37">
          <cell r="B37">
            <v>43</v>
          </cell>
          <cell r="C37">
            <v>10146252439</v>
          </cell>
          <cell r="D37">
            <v>41138</v>
          </cell>
          <cell r="E37" t="str">
            <v>ПУДОВ Артур Иванович</v>
          </cell>
          <cell r="F37" t="str">
            <v>1 СР</v>
          </cell>
          <cell r="G37" t="str">
            <v>Новосибирская область</v>
          </cell>
        </row>
        <row r="38">
          <cell r="B38">
            <v>44</v>
          </cell>
          <cell r="C38">
            <v>0</v>
          </cell>
          <cell r="D38">
            <v>41464</v>
          </cell>
          <cell r="E38" t="str">
            <v>ХАЛИУЛЛИН Александр Артурович</v>
          </cell>
          <cell r="F38" t="str">
            <v>1 ЮН</v>
          </cell>
          <cell r="G38" t="str">
            <v>Новосибирская область</v>
          </cell>
        </row>
        <row r="39">
          <cell r="B39">
            <v>45</v>
          </cell>
          <cell r="C39">
            <v>0</v>
          </cell>
          <cell r="D39">
            <v>40886</v>
          </cell>
          <cell r="E39" t="str">
            <v>НИТЧЕНКО Артем Вячеславович</v>
          </cell>
          <cell r="F39" t="str">
            <v>3 СР</v>
          </cell>
          <cell r="G39" t="str">
            <v>Новосибирская область</v>
          </cell>
        </row>
        <row r="40">
          <cell r="A40">
            <v>4</v>
          </cell>
          <cell r="B40">
            <v>51</v>
          </cell>
          <cell r="C40">
            <v>10140354435</v>
          </cell>
          <cell r="D40">
            <v>39903</v>
          </cell>
          <cell r="E40" t="str">
            <v>ТЕТЕНКОВ Трофим Евгеньевич</v>
          </cell>
          <cell r="F40" t="str">
            <v>1 СР</v>
          </cell>
          <cell r="G40" t="str">
            <v>Новосибирская область</v>
          </cell>
        </row>
        <row r="41">
          <cell r="B41">
            <v>52</v>
          </cell>
          <cell r="C41">
            <v>10148878311</v>
          </cell>
          <cell r="D41">
            <v>40322</v>
          </cell>
          <cell r="E41" t="str">
            <v>БЫКОВ Глеб Артурович</v>
          </cell>
          <cell r="F41">
            <v>0</v>
          </cell>
          <cell r="G41" t="str">
            <v>Новосибирская область</v>
          </cell>
        </row>
        <row r="42">
          <cell r="B42">
            <v>54</v>
          </cell>
          <cell r="C42">
            <v>0</v>
          </cell>
          <cell r="D42">
            <v>41518</v>
          </cell>
          <cell r="E42" t="str">
            <v>ЖИРНОВ Артем Иванович</v>
          </cell>
          <cell r="F42" t="str">
            <v>2 ЮН</v>
          </cell>
          <cell r="G42" t="str">
            <v>Новосибирская область</v>
          </cell>
        </row>
        <row r="43">
          <cell r="B43">
            <v>55</v>
          </cell>
          <cell r="C43">
            <v>10159471923</v>
          </cell>
          <cell r="D43">
            <v>40633</v>
          </cell>
          <cell r="E43" t="str">
            <v>МАРИСКИНА Стана Артемовна</v>
          </cell>
          <cell r="F43" t="str">
            <v>2 СР</v>
          </cell>
          <cell r="G43" t="str">
            <v>Новосибирская область</v>
          </cell>
        </row>
        <row r="44">
          <cell r="B44">
            <v>53</v>
          </cell>
          <cell r="C44">
            <v>10148667941</v>
          </cell>
          <cell r="D44">
            <v>40565</v>
          </cell>
          <cell r="E44" t="str">
            <v>ЕВДОКИМОВ Матвей Иванович</v>
          </cell>
          <cell r="F44" t="str">
            <v>2 СР</v>
          </cell>
          <cell r="G44" t="str">
            <v>Новосибирская область</v>
          </cell>
        </row>
        <row r="45">
          <cell r="B45">
            <v>56</v>
          </cell>
          <cell r="C45">
            <v>10131541175</v>
          </cell>
          <cell r="D45">
            <v>40633</v>
          </cell>
          <cell r="E45" t="str">
            <v>ПОВИСОК Роман Юрьевич</v>
          </cell>
          <cell r="F45" t="str">
            <v>1 ЮН</v>
          </cell>
          <cell r="G45" t="str">
            <v>Новосибирская область</v>
          </cell>
        </row>
        <row r="46">
          <cell r="A46">
            <v>5</v>
          </cell>
          <cell r="B46">
            <v>57</v>
          </cell>
          <cell r="C46">
            <v>10158887802</v>
          </cell>
          <cell r="D46">
            <v>40951</v>
          </cell>
          <cell r="E46" t="str">
            <v>РУДАКОВ Роман Дмитриевич</v>
          </cell>
          <cell r="F46" t="str">
            <v>3 ЮН</v>
          </cell>
          <cell r="G46" t="str">
            <v>Новосибирская область</v>
          </cell>
        </row>
        <row r="47">
          <cell r="B47">
            <v>58</v>
          </cell>
          <cell r="C47">
            <v>10148787573</v>
          </cell>
          <cell r="D47">
            <v>40856</v>
          </cell>
          <cell r="E47" t="str">
            <v>УЛЬЯНОВ Михаил Александрович</v>
          </cell>
          <cell r="F47" t="str">
            <v>2 ЮН</v>
          </cell>
          <cell r="G47" t="str">
            <v>Новосибирская область</v>
          </cell>
        </row>
        <row r="48">
          <cell r="B48">
            <v>59</v>
          </cell>
          <cell r="C48">
            <v>10154047300</v>
          </cell>
          <cell r="D48">
            <v>40422</v>
          </cell>
          <cell r="E48" t="str">
            <v>ТИМОШЕНКО Александра Михайловна</v>
          </cell>
          <cell r="F48" t="str">
            <v>2 СР</v>
          </cell>
          <cell r="G48" t="str">
            <v>Новосибирская область</v>
          </cell>
        </row>
        <row r="49">
          <cell r="B49">
            <v>60</v>
          </cell>
          <cell r="C49">
            <v>10154047296</v>
          </cell>
          <cell r="D49">
            <v>40304</v>
          </cell>
          <cell r="E49" t="str">
            <v>ИВАНОВА Полина Андреевна</v>
          </cell>
          <cell r="F49" t="str">
            <v>2 СР</v>
          </cell>
          <cell r="G49" t="str">
            <v>Новосибирская область</v>
          </cell>
        </row>
        <row r="50">
          <cell r="B50">
            <v>61</v>
          </cell>
          <cell r="C50">
            <v>10141439926</v>
          </cell>
          <cell r="D50">
            <v>39795</v>
          </cell>
          <cell r="E50" t="str">
            <v>ГРЕЧКИН Максим Евгеньевич</v>
          </cell>
          <cell r="F50" t="str">
            <v>1 СР</v>
          </cell>
          <cell r="G50" t="str">
            <v>Новосибирская область</v>
          </cell>
        </row>
        <row r="51">
          <cell r="B51">
            <v>62</v>
          </cell>
          <cell r="C51">
            <v>10127677242</v>
          </cell>
          <cell r="D51">
            <v>39474</v>
          </cell>
          <cell r="E51" t="str">
            <v>ПОКРОВСКИЙ Владислав Михайлович</v>
          </cell>
          <cell r="F51" t="str">
            <v>1 СР</v>
          </cell>
          <cell r="G51" t="str">
            <v>Новосибирская область</v>
          </cell>
        </row>
        <row r="52">
          <cell r="A52">
            <v>6</v>
          </cell>
          <cell r="B52">
            <v>47</v>
          </cell>
          <cell r="C52">
            <v>10143131665</v>
          </cell>
          <cell r="D52">
            <v>40346</v>
          </cell>
          <cell r="E52" t="str">
            <v>ЛИПАТНИКОВА Яна Романовна</v>
          </cell>
          <cell r="F52" t="str">
            <v>КМС</v>
          </cell>
          <cell r="G52" t="str">
            <v>Новосибирская область</v>
          </cell>
        </row>
        <row r="53">
          <cell r="B53">
            <v>49</v>
          </cell>
          <cell r="C53">
            <v>10117596114</v>
          </cell>
          <cell r="D53">
            <v>39367</v>
          </cell>
          <cell r="E53" t="str">
            <v>ЗЫКОВ Николай Андреевич</v>
          </cell>
          <cell r="F53" t="str">
            <v>КМС</v>
          </cell>
          <cell r="G53" t="str">
            <v>Новосибирская область</v>
          </cell>
        </row>
        <row r="54">
          <cell r="B54">
            <v>50</v>
          </cell>
          <cell r="C54">
            <v>10128428283</v>
          </cell>
          <cell r="D54">
            <v>39257</v>
          </cell>
          <cell r="E54" t="str">
            <v>ЛУЦЮК Владислав Юрьевич</v>
          </cell>
          <cell r="F54" t="str">
            <v>КМС</v>
          </cell>
          <cell r="G54" t="str">
            <v>Новосибирская область</v>
          </cell>
        </row>
        <row r="55">
          <cell r="B55">
            <v>48</v>
          </cell>
          <cell r="C55">
            <v>10143130554</v>
          </cell>
          <cell r="D55">
            <v>40394</v>
          </cell>
          <cell r="E55" t="str">
            <v>РУДЕНКО Маргарита Андреевна</v>
          </cell>
          <cell r="F55" t="str">
            <v>КМС</v>
          </cell>
          <cell r="G55" t="str">
            <v>Новосибирская область</v>
          </cell>
        </row>
        <row r="56">
          <cell r="A56">
            <v>7</v>
          </cell>
          <cell r="B56">
            <v>7</v>
          </cell>
          <cell r="C56">
            <v>10140729806</v>
          </cell>
          <cell r="D56">
            <v>40951</v>
          </cell>
          <cell r="E56" t="str">
            <v>НАСИКОВСКАЯ Елизавета Александровна</v>
          </cell>
          <cell r="F56" t="str">
            <v>1 ЮН</v>
          </cell>
          <cell r="G56" t="str">
            <v>Кемеровская область</v>
          </cell>
        </row>
        <row r="57">
          <cell r="B57">
            <v>10</v>
          </cell>
          <cell r="C57">
            <v>0</v>
          </cell>
          <cell r="D57">
            <v>41192</v>
          </cell>
          <cell r="E57" t="str">
            <v>ФЕДОСОВ Федор Эдуардович</v>
          </cell>
          <cell r="F57" t="str">
            <v>3 СР</v>
          </cell>
          <cell r="G57" t="str">
            <v>Кемеровская область</v>
          </cell>
        </row>
        <row r="58">
          <cell r="B58">
            <v>12</v>
          </cell>
          <cell r="C58">
            <v>10114286996</v>
          </cell>
          <cell r="D58">
            <v>39383</v>
          </cell>
          <cell r="E58" t="str">
            <v>КРАСЮК Варвара Владимировна</v>
          </cell>
          <cell r="F58" t="str">
            <v>КМС</v>
          </cell>
          <cell r="G58" t="str">
            <v>Кемеровская область</v>
          </cell>
        </row>
        <row r="59">
          <cell r="B59">
            <v>8</v>
          </cell>
          <cell r="C59">
            <v>10160931064</v>
          </cell>
          <cell r="D59">
            <v>40814</v>
          </cell>
          <cell r="E59" t="str">
            <v>ЧЕРЕПАНОВА Елизавета Олеговна</v>
          </cell>
          <cell r="F59" t="str">
            <v>2 СР</v>
          </cell>
          <cell r="G59" t="str">
            <v>Кемеровская область</v>
          </cell>
        </row>
        <row r="60">
          <cell r="B60">
            <v>11</v>
          </cell>
          <cell r="C60">
            <v>0</v>
          </cell>
          <cell r="D60">
            <v>41358</v>
          </cell>
          <cell r="E60" t="str">
            <v>ШИПАЛОВА Виктория Юрьевна</v>
          </cell>
          <cell r="F60" t="str">
            <v>1 ЮН</v>
          </cell>
          <cell r="G60" t="str">
            <v>Кемеровская область</v>
          </cell>
        </row>
        <row r="61">
          <cell r="A61">
            <v>8</v>
          </cell>
          <cell r="B61">
            <v>28</v>
          </cell>
          <cell r="C61">
            <v>10143132675</v>
          </cell>
          <cell r="D61">
            <v>40219</v>
          </cell>
          <cell r="E61" t="str">
            <v>ГОРСКИЙ Петр Александрович</v>
          </cell>
          <cell r="F61" t="str">
            <v>1 СР</v>
          </cell>
          <cell r="G61" t="str">
            <v>Новосибирская область</v>
          </cell>
        </row>
        <row r="62">
          <cell r="B62">
            <v>29</v>
          </cell>
          <cell r="C62">
            <v>10146253550</v>
          </cell>
          <cell r="D62">
            <v>40889</v>
          </cell>
          <cell r="E62" t="str">
            <v>БРУМА Екатерина Вадимовна</v>
          </cell>
          <cell r="F62" t="str">
            <v>1 СР</v>
          </cell>
          <cell r="G62" t="str">
            <v>Новосибирская область</v>
          </cell>
        </row>
        <row r="63">
          <cell r="B63">
            <v>31</v>
          </cell>
          <cell r="C63">
            <v>10146253348</v>
          </cell>
          <cell r="D63">
            <v>40406</v>
          </cell>
          <cell r="E63" t="str">
            <v>СИНИЦЫН Игорь Дмитриевич</v>
          </cell>
          <cell r="F63" t="str">
            <v>2 СР</v>
          </cell>
          <cell r="G63" t="str">
            <v>Новосибирская область</v>
          </cell>
        </row>
        <row r="64">
          <cell r="B64">
            <v>30</v>
          </cell>
          <cell r="C64">
            <v>10130118511</v>
          </cell>
          <cell r="D64">
            <v>39785</v>
          </cell>
          <cell r="E64" t="str">
            <v>ШАПКИН Егор Иванович</v>
          </cell>
          <cell r="F64" t="str">
            <v>1 СР</v>
          </cell>
          <cell r="G64" t="str">
            <v>Новосибирская область</v>
          </cell>
        </row>
        <row r="65">
          <cell r="B65">
            <v>35</v>
          </cell>
          <cell r="C65">
            <v>10153618678</v>
          </cell>
          <cell r="D65">
            <v>40520</v>
          </cell>
          <cell r="E65" t="str">
            <v>СТУДЕНКОВА Ярослава Петровна</v>
          </cell>
          <cell r="F65" t="str">
            <v>2 СР</v>
          </cell>
          <cell r="G65" t="str">
            <v>Новосибирская область</v>
          </cell>
        </row>
        <row r="66">
          <cell r="B66">
            <v>32</v>
          </cell>
          <cell r="C66">
            <v>10143134695</v>
          </cell>
          <cell r="D66">
            <v>40351</v>
          </cell>
          <cell r="E66" t="str">
            <v>СЕРЕДА Матвей Станиславович</v>
          </cell>
          <cell r="F66" t="str">
            <v>2 СР</v>
          </cell>
          <cell r="G66" t="str">
            <v>Новосибирская область</v>
          </cell>
        </row>
        <row r="67">
          <cell r="A67">
            <v>9</v>
          </cell>
          <cell r="B67">
            <v>15</v>
          </cell>
          <cell r="C67">
            <v>0</v>
          </cell>
          <cell r="D67">
            <v>40753</v>
          </cell>
          <cell r="E67" t="str">
            <v>ЛЕДОМСКИЙ Андрей Александрович</v>
          </cell>
          <cell r="F67" t="str">
            <v>1 ЮН</v>
          </cell>
          <cell r="G67" t="str">
            <v>Кемеровская область</v>
          </cell>
        </row>
        <row r="68">
          <cell r="B68">
            <v>16</v>
          </cell>
          <cell r="C68">
            <v>10139995131</v>
          </cell>
          <cell r="D68">
            <v>40711</v>
          </cell>
          <cell r="E68" t="str">
            <v>ПЕШНИН Данил Викторович</v>
          </cell>
          <cell r="F68" t="str">
            <v>1 СР</v>
          </cell>
          <cell r="G68" t="str">
            <v>Кемеровская область</v>
          </cell>
        </row>
        <row r="69">
          <cell r="B69">
            <v>13</v>
          </cell>
          <cell r="C69">
            <v>0</v>
          </cell>
          <cell r="D69">
            <v>41546</v>
          </cell>
          <cell r="E69" t="str">
            <v>ГРОМОВ Максим Сергеевич</v>
          </cell>
          <cell r="F69" t="str">
            <v>1 ЮН</v>
          </cell>
          <cell r="G69" t="str">
            <v>Кемеровская область</v>
          </cell>
        </row>
        <row r="70">
          <cell r="B70">
            <v>14</v>
          </cell>
          <cell r="C70">
            <v>10153663340</v>
          </cell>
          <cell r="D70">
            <v>40583</v>
          </cell>
          <cell r="E70" t="str">
            <v>ЕФИМОВ Марк Владиславович</v>
          </cell>
          <cell r="F70" t="str">
            <v>2 СР</v>
          </cell>
          <cell r="G70" t="str">
            <v>Кемеровская область</v>
          </cell>
        </row>
        <row r="71">
          <cell r="A71">
            <v>10</v>
          </cell>
          <cell r="B71">
            <v>22</v>
          </cell>
          <cell r="C71">
            <v>0</v>
          </cell>
          <cell r="D71">
            <v>42000</v>
          </cell>
          <cell r="E71" t="str">
            <v>ЦЫГАНКОВА Алена Захаровна</v>
          </cell>
          <cell r="F71" t="str">
            <v>1 ЮН</v>
          </cell>
          <cell r="G71" t="str">
            <v>Новосибирская область</v>
          </cell>
        </row>
        <row r="72">
          <cell r="B72">
            <v>23</v>
          </cell>
          <cell r="C72">
            <v>10141013934</v>
          </cell>
          <cell r="D72">
            <v>40016</v>
          </cell>
          <cell r="E72" t="str">
            <v>БЕЛОБОРОДОВ Вячеслав Ильич</v>
          </cell>
          <cell r="F72" t="str">
            <v>КМС</v>
          </cell>
          <cell r="G72" t="str">
            <v>Новосибирская область</v>
          </cell>
        </row>
        <row r="73">
          <cell r="B73">
            <v>27</v>
          </cell>
          <cell r="C73">
            <v>10164812074</v>
          </cell>
          <cell r="D73">
            <v>40707</v>
          </cell>
          <cell r="E73" t="str">
            <v>ТЮПАНОВ Семен Николаевич</v>
          </cell>
          <cell r="F73" t="str">
            <v>2 СР</v>
          </cell>
          <cell r="G73" t="str">
            <v>Новосибирская область</v>
          </cell>
        </row>
        <row r="74">
          <cell r="B74">
            <v>26</v>
          </cell>
          <cell r="C74">
            <v>10164839457</v>
          </cell>
          <cell r="D74">
            <v>40456</v>
          </cell>
          <cell r="E74" t="str">
            <v>КИШЛАРЬ Ева Станиславовна</v>
          </cell>
          <cell r="F74" t="str">
            <v>2 СР</v>
          </cell>
          <cell r="G74" t="str">
            <v>Новосибирская область</v>
          </cell>
        </row>
        <row r="75">
          <cell r="B75">
            <v>24</v>
          </cell>
          <cell r="C75">
            <v>10153688501</v>
          </cell>
          <cell r="D75">
            <v>40444</v>
          </cell>
          <cell r="E75" t="str">
            <v>АНОХИН Илья Сергеевич</v>
          </cell>
          <cell r="F75" t="str">
            <v>1 СР</v>
          </cell>
          <cell r="G75" t="str">
            <v>Новосибирская область</v>
          </cell>
        </row>
        <row r="76">
          <cell r="B76">
            <v>25</v>
          </cell>
          <cell r="C76">
            <v>10164644245</v>
          </cell>
          <cell r="D76">
            <v>40365</v>
          </cell>
          <cell r="E76" t="str">
            <v>БУРТАСОВ Ростислав Александрович</v>
          </cell>
          <cell r="F76" t="str">
            <v>2 СР</v>
          </cell>
          <cell r="G76" t="str">
            <v>Новосибирская область</v>
          </cell>
        </row>
        <row r="77">
          <cell r="A77">
            <v>11</v>
          </cell>
          <cell r="B77">
            <v>18</v>
          </cell>
          <cell r="C77">
            <v>0</v>
          </cell>
          <cell r="D77">
            <v>41200</v>
          </cell>
          <cell r="E77" t="str">
            <v>УШАКОВ Семен Евгеньевич</v>
          </cell>
          <cell r="F77" t="str">
            <v>1 ЮН</v>
          </cell>
          <cell r="G77" t="str">
            <v>Кемеровская область</v>
          </cell>
        </row>
        <row r="78">
          <cell r="B78">
            <v>21</v>
          </cell>
          <cell r="C78">
            <v>0</v>
          </cell>
          <cell r="D78">
            <v>41619</v>
          </cell>
          <cell r="E78" t="str">
            <v>РАЙШ Алиса Денисовна</v>
          </cell>
          <cell r="F78" t="str">
            <v>1 ЮН</v>
          </cell>
          <cell r="G78" t="str">
            <v>Новосибирская область</v>
          </cell>
        </row>
        <row r="79">
          <cell r="B79">
            <v>33</v>
          </cell>
          <cell r="C79">
            <v>10146046315</v>
          </cell>
          <cell r="D79">
            <v>40493</v>
          </cell>
          <cell r="E79" t="str">
            <v>СЕРГЕЕВА София Александровна</v>
          </cell>
          <cell r="F79" t="str">
            <v>1 СР</v>
          </cell>
          <cell r="G79" t="str">
            <v>Новосибирская область</v>
          </cell>
        </row>
        <row r="80">
          <cell r="B80">
            <v>17</v>
          </cell>
          <cell r="C80">
            <v>0</v>
          </cell>
          <cell r="D80">
            <v>40746</v>
          </cell>
          <cell r="E80" t="str">
            <v>САРСАЦКИЙ Кирилл Денисович</v>
          </cell>
          <cell r="F80" t="str">
            <v>1 ЮН</v>
          </cell>
          <cell r="G80" t="str">
            <v>Кемеровская область</v>
          </cell>
        </row>
        <row r="81">
          <cell r="B81">
            <v>19</v>
          </cell>
          <cell r="C81">
            <v>0</v>
          </cell>
          <cell r="D81">
            <v>40668</v>
          </cell>
          <cell r="E81" t="str">
            <v>ШУМЕЕВ Тимофей Евгеньевич</v>
          </cell>
          <cell r="F81" t="str">
            <v>2 СР</v>
          </cell>
          <cell r="G81" t="str">
            <v>Кемеровская область</v>
          </cell>
        </row>
        <row r="82">
          <cell r="B82">
            <v>20</v>
          </cell>
          <cell r="C82">
            <v>10113103091</v>
          </cell>
          <cell r="D82">
            <v>39096</v>
          </cell>
          <cell r="E82" t="str">
            <v>КОНОНЕНКО Максим Алексеевич</v>
          </cell>
          <cell r="F82" t="str">
            <v>КМС</v>
          </cell>
          <cell r="G82" t="str">
            <v>Самарская область</v>
          </cell>
        </row>
        <row r="83">
          <cell r="A83">
            <v>12</v>
          </cell>
          <cell r="E83" t="e">
            <v>#N/A</v>
          </cell>
          <cell r="F83" t="e">
            <v>#N/A</v>
          </cell>
          <cell r="G83" t="e">
            <v>#N/A</v>
          </cell>
        </row>
      </sheetData>
      <sheetData sheetId="39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Классификация "Молодой гонщик" после 4-х этапов</v>
          </cell>
        </row>
        <row r="11">
          <cell r="A11" t="str">
            <v>шоссе-многодневная гонка</v>
          </cell>
        </row>
        <row r="12">
          <cell r="A12" t="str">
            <v>ЮНОШИ 15-16 ЛЕТ</v>
          </cell>
        </row>
        <row r="14">
          <cell r="A14" t="str">
            <v>МЕСТО ПРОВЕДЕНИЯ: г. ОМСК ,-1-й км автодороги п.Крутая горка.</v>
          </cell>
        </row>
        <row r="15">
          <cell r="A15" t="str">
            <v>ДАТА ПРОВЕДЕНИЯ: 15 МАЯ 2022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G19" t="str">
            <v>СЛАБКОВСКАЯ В.Н. ( 1К, г. ОМСК)</v>
          </cell>
        </row>
        <row r="20">
          <cell r="A20" t="str">
            <v>СУДЬЯ НА ФИНИШЕ:</v>
          </cell>
          <cell r="G20" t="str">
            <v xml:space="preserve">ДОЦЕНКО С.А. (ВК, г. ОМСК) 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КОД ФВСР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</row>
        <row r="24">
          <cell r="A24">
            <v>1</v>
          </cell>
          <cell r="B24">
            <v>50</v>
          </cell>
          <cell r="C24">
            <v>10128428283</v>
          </cell>
          <cell r="D24">
            <v>39257</v>
          </cell>
          <cell r="E24" t="str">
            <v>ЛУЦЮК Владислав Юрьевич</v>
          </cell>
          <cell r="F24" t="str">
            <v>КМС</v>
          </cell>
          <cell r="G24" t="str">
            <v>Новосибирская область</v>
          </cell>
        </row>
        <row r="25">
          <cell r="A25">
            <v>2</v>
          </cell>
          <cell r="B25">
            <v>48</v>
          </cell>
          <cell r="C25">
            <v>10143130554</v>
          </cell>
          <cell r="D25">
            <v>40394</v>
          </cell>
          <cell r="E25" t="str">
            <v>РУДЕНКО Маргарита Андреевна</v>
          </cell>
          <cell r="F25" t="str">
            <v>КМС</v>
          </cell>
          <cell r="G25" t="str">
            <v>Новосибирская область</v>
          </cell>
        </row>
        <row r="26">
          <cell r="A26">
            <v>3</v>
          </cell>
          <cell r="B26">
            <v>28</v>
          </cell>
          <cell r="C26">
            <v>10143132675</v>
          </cell>
          <cell r="D26">
            <v>40219</v>
          </cell>
          <cell r="E26" t="str">
            <v>ГОРСКИЙ Петр Александрович</v>
          </cell>
          <cell r="F26" t="str">
            <v>1 СР</v>
          </cell>
          <cell r="G26" t="str">
            <v>Новосибирская область</v>
          </cell>
        </row>
        <row r="27">
          <cell r="A27">
            <v>4</v>
          </cell>
          <cell r="B27">
            <v>29</v>
          </cell>
          <cell r="C27">
            <v>10146253550</v>
          </cell>
          <cell r="D27">
            <v>40889</v>
          </cell>
          <cell r="E27" t="str">
            <v>БРУМА Екатерина Вадимовна</v>
          </cell>
          <cell r="F27" t="str">
            <v>1 СР</v>
          </cell>
          <cell r="G27" t="str">
            <v>Новосибирская область</v>
          </cell>
        </row>
        <row r="28">
          <cell r="A28">
            <v>5</v>
          </cell>
          <cell r="B28">
            <v>61</v>
          </cell>
          <cell r="C28">
            <v>10141439926</v>
          </cell>
          <cell r="D28">
            <v>39795</v>
          </cell>
          <cell r="E28" t="str">
            <v>ГРЕЧКИН Максим Евгеньевич</v>
          </cell>
          <cell r="F28" t="str">
            <v>1 СР</v>
          </cell>
          <cell r="G28" t="str">
            <v>Новосибирская область</v>
          </cell>
        </row>
        <row r="29">
          <cell r="A29">
            <v>6</v>
          </cell>
          <cell r="B29">
            <v>14</v>
          </cell>
          <cell r="C29">
            <v>10153663340</v>
          </cell>
          <cell r="D29">
            <v>40583</v>
          </cell>
          <cell r="E29" t="str">
            <v>ЕФИМОВ Марк Владиславович</v>
          </cell>
          <cell r="F29" t="str">
            <v>2 СР</v>
          </cell>
          <cell r="G29" t="str">
            <v>Кемеровская область</v>
          </cell>
        </row>
        <row r="30">
          <cell r="A30">
            <v>7</v>
          </cell>
          <cell r="B30">
            <v>35</v>
          </cell>
          <cell r="C30">
            <v>10153618678</v>
          </cell>
          <cell r="D30">
            <v>40520</v>
          </cell>
          <cell r="E30" t="str">
            <v>СТУДЕНКОВА Ярослава Петровна</v>
          </cell>
          <cell r="F30" t="str">
            <v>2 СР</v>
          </cell>
          <cell r="G30" t="str">
            <v>Новосибирская область</v>
          </cell>
        </row>
        <row r="31">
          <cell r="A31">
            <v>8</v>
          </cell>
          <cell r="B31">
            <v>18</v>
          </cell>
          <cell r="C31">
            <v>0</v>
          </cell>
          <cell r="D31">
            <v>41200</v>
          </cell>
          <cell r="E31" t="str">
            <v>УШАКОВ Семен Евгеньевич</v>
          </cell>
          <cell r="F31" t="str">
            <v>1 ЮН</v>
          </cell>
          <cell r="G31" t="str">
            <v>Кемеровская область</v>
          </cell>
        </row>
        <row r="32">
          <cell r="A32">
            <v>9</v>
          </cell>
          <cell r="B32">
            <v>17</v>
          </cell>
          <cell r="C32">
            <v>0</v>
          </cell>
          <cell r="D32">
            <v>40746</v>
          </cell>
          <cell r="E32" t="str">
            <v>САРСАЦКИЙ Кирилл Денисович</v>
          </cell>
          <cell r="F32" t="str">
            <v>1 ЮН</v>
          </cell>
          <cell r="G32" t="str">
            <v>Кемеровская область</v>
          </cell>
        </row>
        <row r="33">
          <cell r="A33">
            <v>10</v>
          </cell>
          <cell r="B33">
            <v>19</v>
          </cell>
          <cell r="C33">
            <v>0</v>
          </cell>
          <cell r="D33">
            <v>40668</v>
          </cell>
          <cell r="E33" t="str">
            <v>ШУМЕЕВ Тимофей Евгеньевич</v>
          </cell>
          <cell r="F33" t="str">
            <v>2 СР</v>
          </cell>
          <cell r="G33" t="str">
            <v>Кемеровская область</v>
          </cell>
        </row>
        <row r="34">
          <cell r="A34">
            <v>11</v>
          </cell>
          <cell r="B34">
            <v>33</v>
          </cell>
          <cell r="C34">
            <v>10146046315</v>
          </cell>
          <cell r="D34">
            <v>40493</v>
          </cell>
          <cell r="E34" t="str">
            <v>СЕРГЕЕВА София Александровна</v>
          </cell>
          <cell r="F34" t="str">
            <v>1 СР</v>
          </cell>
          <cell r="G34" t="str">
            <v>Новосибирская область</v>
          </cell>
        </row>
        <row r="35">
          <cell r="A35">
            <v>12</v>
          </cell>
          <cell r="B35">
            <v>20</v>
          </cell>
          <cell r="C35">
            <v>10113103091</v>
          </cell>
          <cell r="D35">
            <v>39096</v>
          </cell>
          <cell r="E35" t="str">
            <v>КОНОНЕНКО Максим Алексеевич</v>
          </cell>
          <cell r="F35" t="str">
            <v>КМС</v>
          </cell>
          <cell r="G35" t="str">
            <v>Самарская область</v>
          </cell>
        </row>
        <row r="39">
          <cell r="A39" t="str">
            <v>ПОГОДНЫЕ УСЛОВИЯ</v>
          </cell>
        </row>
        <row r="40">
          <cell r="A40" t="str">
            <v xml:space="preserve">  Погода в начале | Погода в конце | Т в начале | Т в конце | Влажность</v>
          </cell>
        </row>
        <row r="41">
          <cell r="A41" t="str">
            <v xml:space="preserve">                     Ясно      |          Ясно           |     +21.0      |     +16.0    |    54             </v>
          </cell>
        </row>
        <row r="45">
          <cell r="A45" t="str">
            <v>ТЕХНИЧЕСКИЙ ДЕЛЕГАТ</v>
          </cell>
          <cell r="E45" t="str">
            <v>ГЛАВНЫЙ СУДЬЯ</v>
          </cell>
        </row>
        <row r="49">
          <cell r="E49" t="str">
            <v xml:space="preserve">САВИЦКИЙ К.Н. (ВК, г. НОВОСИБИРСК) </v>
          </cell>
        </row>
      </sheetData>
      <sheetData sheetId="40">
        <row r="5">
          <cell r="E5">
            <v>1</v>
          </cell>
          <cell r="F5">
            <v>2</v>
          </cell>
          <cell r="G5">
            <v>3</v>
          </cell>
        </row>
        <row r="6">
          <cell r="C6" t="str">
            <v>М-то</v>
          </cell>
          <cell r="D6" t="str">
            <v>Команда</v>
          </cell>
          <cell r="E6">
            <v>1</v>
          </cell>
          <cell r="F6">
            <v>2</v>
          </cell>
          <cell r="G6">
            <v>3</v>
          </cell>
        </row>
        <row r="7">
          <cell r="C7">
            <v>1</v>
          </cell>
          <cell r="D7" t="str">
            <v>Свердловская обл.</v>
          </cell>
          <cell r="E7">
            <v>1.2245370370370379E-2</v>
          </cell>
          <cell r="F7">
            <v>1.2523148148148734E-2</v>
          </cell>
          <cell r="G7">
            <v>1.2685185185185289E-2</v>
          </cell>
        </row>
        <row r="8">
          <cell r="C8">
            <v>2</v>
          </cell>
          <cell r="D8" t="str">
            <v>Омская обл.- 1</v>
          </cell>
          <cell r="E8">
            <v>1.284722222222217E-2</v>
          </cell>
          <cell r="F8">
            <v>1.2858796296296267E-2</v>
          </cell>
          <cell r="G8">
            <v>1.2870370370370657E-2</v>
          </cell>
        </row>
        <row r="9">
          <cell r="C9">
            <v>3</v>
          </cell>
          <cell r="D9" t="str">
            <v>Тюменская обл.-1</v>
          </cell>
          <cell r="E9">
            <v>1.2974537037036989E-2</v>
          </cell>
          <cell r="F9">
            <v>1.3082523148148128E-2</v>
          </cell>
          <cell r="G9">
            <v>1.4074074074074051E-2</v>
          </cell>
        </row>
        <row r="10">
          <cell r="C10">
            <v>4</v>
          </cell>
          <cell r="D10" t="str">
            <v>Новосибирская обл.-1</v>
          </cell>
          <cell r="E10">
            <v>1.3402777777778235E-2</v>
          </cell>
          <cell r="F10">
            <v>1.3530092592592548E-2</v>
          </cell>
          <cell r="G10">
            <v>1.3541666666666619E-2</v>
          </cell>
        </row>
        <row r="11">
          <cell r="C11">
            <v>5</v>
          </cell>
          <cell r="D11" t="str">
            <v>Кемеровская обл.</v>
          </cell>
          <cell r="E11">
            <v>1.3611111111111133E-2</v>
          </cell>
          <cell r="F11">
            <v>1.37615740740741E-2</v>
          </cell>
          <cell r="G11">
            <v>1.3946759259259315E-2</v>
          </cell>
        </row>
        <row r="12">
          <cell r="C12">
            <v>6</v>
          </cell>
          <cell r="D12" t="str">
            <v>Тюменская обл.-2</v>
          </cell>
          <cell r="E12">
            <v>1.3784722222222358E-2</v>
          </cell>
          <cell r="F12">
            <v>1.3842592592592594E-2</v>
          </cell>
          <cell r="G12">
            <v>1.4409722222222188E-2</v>
          </cell>
        </row>
        <row r="13">
          <cell r="C13">
            <v>7</v>
          </cell>
          <cell r="D13" t="str">
            <v>Омская обл.- 2</v>
          </cell>
          <cell r="E13">
            <v>1.3287037037037003E-2</v>
          </cell>
          <cell r="F13">
            <v>1.5041550925925903E-2</v>
          </cell>
          <cell r="G13">
            <v>1.5231481481482026E-2</v>
          </cell>
        </row>
        <row r="14">
          <cell r="C14">
            <v>8</v>
          </cell>
          <cell r="D14" t="str">
            <v>Омская обл.- 5</v>
          </cell>
          <cell r="E14">
            <v>1.3958333333333321E-2</v>
          </cell>
          <cell r="F14">
            <v>1.4629629629629631E-2</v>
          </cell>
          <cell r="G14">
            <v>1.517361111111188E-2</v>
          </cell>
        </row>
        <row r="15">
          <cell r="C15">
            <v>9</v>
          </cell>
          <cell r="D15" t="str">
            <v>Новосибирская обл.-2</v>
          </cell>
          <cell r="E15">
            <v>1.4803240740741588E-2</v>
          </cell>
          <cell r="F15">
            <v>1.4872685185185183E-2</v>
          </cell>
          <cell r="G15">
            <v>1.493055555555628E-2</v>
          </cell>
        </row>
        <row r="16">
          <cell r="C16">
            <v>10</v>
          </cell>
          <cell r="D16" t="str">
            <v>Омская обл.- 3</v>
          </cell>
          <cell r="E16">
            <v>1.5011574074074024E-2</v>
          </cell>
          <cell r="F16">
            <v>1.5312499999999998E-2</v>
          </cell>
          <cell r="G16">
            <v>1.5381944444444387E-2</v>
          </cell>
        </row>
        <row r="17">
          <cell r="C17">
            <v>11</v>
          </cell>
          <cell r="D17" t="str">
            <v>Омская обл.- 4</v>
          </cell>
          <cell r="E17">
            <v>1.6053240740740739E-2</v>
          </cell>
          <cell r="F17">
            <v>1.6562499999999987E-2</v>
          </cell>
          <cell r="G17">
            <v>1.6643518518518509E-2</v>
          </cell>
        </row>
        <row r="20">
          <cell r="E20">
            <v>1</v>
          </cell>
          <cell r="F20">
            <v>2</v>
          </cell>
          <cell r="G20">
            <v>3</v>
          </cell>
        </row>
        <row r="21">
          <cell r="C21" t="str">
            <v>М-то</v>
          </cell>
          <cell r="D21" t="str">
            <v>Команда</v>
          </cell>
          <cell r="E21">
            <v>1</v>
          </cell>
          <cell r="F21">
            <v>2</v>
          </cell>
          <cell r="G21">
            <v>3</v>
          </cell>
        </row>
        <row r="22">
          <cell r="C22">
            <v>1</v>
          </cell>
          <cell r="D22" t="str">
            <v>Свердловская обл.</v>
          </cell>
          <cell r="E22">
            <v>6.00578703703704E-2</v>
          </cell>
          <cell r="F22">
            <v>6.00578703703704E-2</v>
          </cell>
          <cell r="G22">
            <v>6.00578703703704E-2</v>
          </cell>
        </row>
        <row r="23">
          <cell r="C23">
            <v>2</v>
          </cell>
          <cell r="D23" t="str">
            <v>Омская обл.- 1</v>
          </cell>
          <cell r="E23">
            <v>6.0057870370370366E-2</v>
          </cell>
          <cell r="F23">
            <v>6.00578703703704E-2</v>
          </cell>
          <cell r="G23">
            <v>6.00578703703704E-2</v>
          </cell>
        </row>
        <row r="24">
          <cell r="C24">
            <v>3</v>
          </cell>
          <cell r="D24" t="str">
            <v>Тюменская обл.-1</v>
          </cell>
          <cell r="E24">
            <v>6.00578703703704E-2</v>
          </cell>
          <cell r="F24">
            <v>6.00578703703704E-2</v>
          </cell>
          <cell r="G24">
            <v>6.00578703703704E-2</v>
          </cell>
        </row>
        <row r="25">
          <cell r="C25">
            <v>4</v>
          </cell>
          <cell r="D25" t="str">
            <v>Новосибирская обл.-1</v>
          </cell>
          <cell r="E25">
            <v>6.0057870370370366E-2</v>
          </cell>
          <cell r="F25">
            <v>6.0057870370370366E-2</v>
          </cell>
          <cell r="G25">
            <v>6.0057870370370366E-2</v>
          </cell>
        </row>
        <row r="26">
          <cell r="C26">
            <v>5</v>
          </cell>
          <cell r="D26" t="str">
            <v>Кемеровская обл.</v>
          </cell>
          <cell r="E26">
            <v>6.00578703703704E-2</v>
          </cell>
          <cell r="F26">
            <v>6.00578703703704E-2</v>
          </cell>
          <cell r="G26">
            <v>6.00578703703704E-2</v>
          </cell>
        </row>
        <row r="27">
          <cell r="C27">
            <v>6</v>
          </cell>
          <cell r="D27" t="str">
            <v>Тюменская обл.-2</v>
          </cell>
          <cell r="E27">
            <v>6.00578703703704E-2</v>
          </cell>
          <cell r="F27">
            <v>6.00578703703704E-2</v>
          </cell>
          <cell r="G27">
            <v>6.0243055555555557E-2</v>
          </cell>
        </row>
        <row r="28">
          <cell r="C28">
            <v>7</v>
          </cell>
          <cell r="D28" t="str">
            <v>Омская обл.- 2</v>
          </cell>
          <cell r="E28">
            <v>6.00578703703704E-2</v>
          </cell>
          <cell r="F28">
            <v>6.00578703703704E-2</v>
          </cell>
          <cell r="G28">
            <v>6.4918981481481494E-2</v>
          </cell>
        </row>
        <row r="29">
          <cell r="C29">
            <v>8</v>
          </cell>
          <cell r="D29" t="str">
            <v>Омская обл.- 5</v>
          </cell>
          <cell r="E29">
            <v>6.00578703703704E-2</v>
          </cell>
          <cell r="F29">
            <v>6.491898148148148E-2</v>
          </cell>
          <cell r="G29">
            <v>6.4918981481481494E-2</v>
          </cell>
        </row>
        <row r="30">
          <cell r="C30">
            <v>9</v>
          </cell>
          <cell r="D30" t="str">
            <v>Новосибирская обл.-2</v>
          </cell>
          <cell r="E30">
            <v>6.00578703703704E-2</v>
          </cell>
          <cell r="F30">
            <v>6.00578703703704E-2</v>
          </cell>
          <cell r="G30">
            <v>6.0451388888888895E-2</v>
          </cell>
        </row>
        <row r="31">
          <cell r="C31">
            <v>10</v>
          </cell>
          <cell r="D31" t="str">
            <v>Омская обл.- 3</v>
          </cell>
          <cell r="E31">
            <v>6.491898148148148E-2</v>
          </cell>
          <cell r="F31">
            <v>6.4918981481481494E-2</v>
          </cell>
          <cell r="G31">
            <v>6.9780092592592588E-2</v>
          </cell>
        </row>
        <row r="32">
          <cell r="C32">
            <v>11</v>
          </cell>
          <cell r="D32" t="str">
            <v>Омская обл.- 4</v>
          </cell>
          <cell r="E32">
            <v>6.9780092592592602E-2</v>
          </cell>
          <cell r="F32">
            <v>6.9780092592592602E-2</v>
          </cell>
          <cell r="G32">
            <v>6.9780092592592602E-2</v>
          </cell>
        </row>
        <row r="37">
          <cell r="E37">
            <v>1</v>
          </cell>
          <cell r="F37">
            <v>2</v>
          </cell>
          <cell r="G37">
            <v>3</v>
          </cell>
        </row>
        <row r="38">
          <cell r="C38" t="str">
            <v>М-то</v>
          </cell>
          <cell r="D38" t="str">
            <v>Команда</v>
          </cell>
          <cell r="E38">
            <v>1</v>
          </cell>
          <cell r="F38">
            <v>2</v>
          </cell>
          <cell r="G38">
            <v>3</v>
          </cell>
        </row>
        <row r="39">
          <cell r="C39">
            <v>1</v>
          </cell>
          <cell r="D39" t="str">
            <v>Свердловская обл.</v>
          </cell>
          <cell r="E39">
            <v>5.8206018518518511E-2</v>
          </cell>
          <cell r="F39">
            <v>5.8206018518518511E-2</v>
          </cell>
          <cell r="G39">
            <v>5.8206018518518511E-2</v>
          </cell>
        </row>
        <row r="40">
          <cell r="C40">
            <v>2</v>
          </cell>
          <cell r="D40" t="str">
            <v>Омская обл.- 1</v>
          </cell>
          <cell r="E40">
            <v>6.0081018518518499E-2</v>
          </cell>
          <cell r="F40">
            <v>6.0081018518518499E-2</v>
          </cell>
          <cell r="G40">
            <v>6.0081018518518499E-2</v>
          </cell>
        </row>
        <row r="41">
          <cell r="C41">
            <v>3</v>
          </cell>
          <cell r="D41" t="str">
            <v>Тюменская обл.-1</v>
          </cell>
          <cell r="E41">
            <v>6.008101851851852E-2</v>
          </cell>
          <cell r="F41">
            <v>6.1064814814814815E-2</v>
          </cell>
          <cell r="G41">
            <v>6.1064814814814815E-2</v>
          </cell>
        </row>
        <row r="42">
          <cell r="C42">
            <v>4</v>
          </cell>
          <cell r="D42" t="str">
            <v>Новосибирская обл.-1</v>
          </cell>
          <cell r="E42">
            <v>6.0081018518518499E-2</v>
          </cell>
          <cell r="F42">
            <v>6.0081018518518499E-2</v>
          </cell>
          <cell r="G42">
            <v>6.0081018518518499E-2</v>
          </cell>
        </row>
        <row r="43">
          <cell r="C43">
            <v>5</v>
          </cell>
          <cell r="D43" t="str">
            <v>Кемеровская обл.</v>
          </cell>
          <cell r="E43">
            <v>6.0081018518518499E-2</v>
          </cell>
          <cell r="F43">
            <v>6.0081018518518499E-2</v>
          </cell>
          <cell r="G43">
            <v>6.0081018518518499E-2</v>
          </cell>
        </row>
        <row r="44">
          <cell r="C44">
            <v>6</v>
          </cell>
          <cell r="D44" t="str">
            <v>Тюменская обл.-2</v>
          </cell>
          <cell r="E44">
            <v>6.0081018518518499E-2</v>
          </cell>
          <cell r="F44">
            <v>6.1064814814814801E-2</v>
          </cell>
          <cell r="G44">
            <v>6.1921296296296301E-2</v>
          </cell>
        </row>
        <row r="45">
          <cell r="C45">
            <v>7</v>
          </cell>
          <cell r="D45" t="str">
            <v>Омская обл.- 2</v>
          </cell>
          <cell r="E45">
            <v>6.0081018518518499E-2</v>
          </cell>
          <cell r="F45">
            <v>6.0081018518518499E-2</v>
          </cell>
          <cell r="G45">
            <v>6.1527777777777772E-2</v>
          </cell>
        </row>
        <row r="46">
          <cell r="C46">
            <v>8</v>
          </cell>
          <cell r="D46" t="str">
            <v>Омская обл.- 5</v>
          </cell>
          <cell r="E46">
            <v>6.0081018518518499E-2</v>
          </cell>
          <cell r="F46">
            <v>6.0081018518518499E-2</v>
          </cell>
          <cell r="G46">
            <v>6.9039351851851893E-2</v>
          </cell>
        </row>
        <row r="47">
          <cell r="C47">
            <v>9</v>
          </cell>
          <cell r="D47" t="str">
            <v>Новосибирская обл.-2</v>
          </cell>
          <cell r="E47">
            <v>6.4178240740740702E-2</v>
          </cell>
          <cell r="F47">
            <v>6.9039351851851893E-2</v>
          </cell>
          <cell r="G47">
            <v>6.9039351851851893E-2</v>
          </cell>
        </row>
        <row r="48">
          <cell r="C48">
            <v>10</v>
          </cell>
          <cell r="D48" t="str">
            <v>Омская обл.- 3</v>
          </cell>
          <cell r="E48">
            <v>6.9039351851851852E-2</v>
          </cell>
          <cell r="F48">
            <v>6.9039351851851852E-2</v>
          </cell>
          <cell r="G48">
            <v>6.9039351851851893E-2</v>
          </cell>
        </row>
        <row r="49">
          <cell r="C49">
            <v>11</v>
          </cell>
          <cell r="D49" t="str">
            <v>Омская обл.- 4</v>
          </cell>
          <cell r="E49">
            <v>7.3900462962962959E-2</v>
          </cell>
          <cell r="F49">
            <v>7.3900462962962959E-2</v>
          </cell>
          <cell r="G49">
            <v>7.3900462962962959E-2</v>
          </cell>
        </row>
      </sheetData>
      <sheetData sheetId="41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Личная классификация после 4-х этапов</v>
          </cell>
        </row>
        <row r="11">
          <cell r="A11" t="str">
            <v>шоссе-многодневная гонка</v>
          </cell>
        </row>
        <row r="12">
          <cell r="A12" t="str">
            <v>ЮНОШИ 15-16 ЛЕТ</v>
          </cell>
        </row>
        <row r="14">
          <cell r="A14" t="str">
            <v>МЕСТО ПРОВЕДЕНИЯ: г. ОМСК ,-1-й км автодороги п.Крутая горка.</v>
          </cell>
        </row>
        <row r="15">
          <cell r="A15" t="str">
            <v>ДАТА ПРОВЕДЕНИЯ: 15 МАЯ 2022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G19" t="str">
            <v>СЛАБКОВСКАЯ В.Н. ( 1К, г. ОМСК)</v>
          </cell>
        </row>
        <row r="20">
          <cell r="A20" t="str">
            <v>СУДЬЯ НА ФИНИШЕ:</v>
          </cell>
          <cell r="G20" t="str">
            <v xml:space="preserve">ДОЦЕНКО С.А. (ВК, г. ОМСК) 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КОД ФВСР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</row>
        <row r="24">
          <cell r="A24">
            <v>1</v>
          </cell>
          <cell r="B24">
            <v>38</v>
          </cell>
          <cell r="C24">
            <v>10164811670</v>
          </cell>
          <cell r="D24">
            <v>41667</v>
          </cell>
          <cell r="E24" t="str">
            <v>ЦАРЕВА Ольга Романовна</v>
          </cell>
          <cell r="F24" t="str">
            <v>2 ЮН</v>
          </cell>
          <cell r="G24" t="str">
            <v>Новосибирская область</v>
          </cell>
        </row>
        <row r="25">
          <cell r="A25">
            <v>2</v>
          </cell>
          <cell r="B25">
            <v>39</v>
          </cell>
          <cell r="C25">
            <v>10164425589</v>
          </cell>
          <cell r="D25">
            <v>41214</v>
          </cell>
          <cell r="E25" t="str">
            <v>ИВАНОВА Анна Сергеевна</v>
          </cell>
          <cell r="F25" t="str">
            <v>2 ЮН</v>
          </cell>
          <cell r="G25" t="str">
            <v>Новосибирская область</v>
          </cell>
        </row>
        <row r="26">
          <cell r="A26">
            <v>3</v>
          </cell>
          <cell r="B26">
            <v>36</v>
          </cell>
          <cell r="C26">
            <v>10129901875</v>
          </cell>
          <cell r="D26">
            <v>40068</v>
          </cell>
          <cell r="E26" t="str">
            <v>НЕМЧАНИНОВ Алексей Александрович</v>
          </cell>
          <cell r="F26" t="str">
            <v>1 СР</v>
          </cell>
          <cell r="G26" t="str">
            <v>Новосибирская область</v>
          </cell>
        </row>
        <row r="27">
          <cell r="A27">
            <v>4</v>
          </cell>
          <cell r="B27">
            <v>37</v>
          </cell>
          <cell r="C27">
            <v>10146252641</v>
          </cell>
          <cell r="D27">
            <v>40643</v>
          </cell>
          <cell r="E27" t="str">
            <v>ПОНАМАРЕВ Кирилл Николаевич</v>
          </cell>
          <cell r="F27" t="str">
            <v>1 СР</v>
          </cell>
          <cell r="G27" t="str">
            <v>Новосибирская область</v>
          </cell>
        </row>
        <row r="28">
          <cell r="A28">
            <v>5</v>
          </cell>
          <cell r="B28">
            <v>4</v>
          </cell>
          <cell r="C28">
            <v>10149843863</v>
          </cell>
          <cell r="D28">
            <v>40297</v>
          </cell>
          <cell r="E28" t="str">
            <v>ЕФРЕМОВА Карина Владимировна</v>
          </cell>
          <cell r="F28" t="str">
            <v>КМС</v>
          </cell>
          <cell r="G28" t="str">
            <v>Кемеровская область</v>
          </cell>
        </row>
        <row r="29">
          <cell r="A29">
            <v>6</v>
          </cell>
          <cell r="B29">
            <v>1</v>
          </cell>
          <cell r="C29">
            <v>10133001633</v>
          </cell>
          <cell r="D29">
            <v>39649</v>
          </cell>
          <cell r="E29" t="str">
            <v>СПЕСИВЦЕВ Михаил Алексеевич</v>
          </cell>
          <cell r="F29" t="str">
            <v>КМС</v>
          </cell>
          <cell r="G29" t="str">
            <v>Кемеровская область</v>
          </cell>
        </row>
        <row r="30">
          <cell r="A30">
            <v>7</v>
          </cell>
          <cell r="B30">
            <v>40</v>
          </cell>
          <cell r="C30">
            <v>10164567958</v>
          </cell>
          <cell r="D30">
            <v>41440</v>
          </cell>
          <cell r="E30" t="str">
            <v>ДМИТРИЕВ Роман Сергеевич</v>
          </cell>
          <cell r="F30" t="str">
            <v>2 ЮН</v>
          </cell>
          <cell r="G30" t="str">
            <v>Новосибирская область</v>
          </cell>
        </row>
        <row r="31">
          <cell r="A31">
            <v>8</v>
          </cell>
          <cell r="B31">
            <v>3</v>
          </cell>
          <cell r="C31">
            <v>10137061485</v>
          </cell>
          <cell r="D31">
            <v>40480</v>
          </cell>
          <cell r="E31" t="str">
            <v>ЛЕОНОВ Степан Антонович</v>
          </cell>
          <cell r="F31" t="str">
            <v>КМС</v>
          </cell>
          <cell r="G31" t="str">
            <v>Кемеровская область</v>
          </cell>
        </row>
        <row r="32">
          <cell r="A32">
            <v>9</v>
          </cell>
          <cell r="B32">
            <v>5</v>
          </cell>
          <cell r="C32">
            <v>10165112673</v>
          </cell>
          <cell r="D32">
            <v>40111</v>
          </cell>
          <cell r="E32" t="str">
            <v>ГРУДИНИН Егор Артемович</v>
          </cell>
          <cell r="F32" t="str">
            <v>2 СР</v>
          </cell>
          <cell r="G32" t="str">
            <v>Кемеровская область</v>
          </cell>
        </row>
        <row r="33">
          <cell r="A33">
            <v>10</v>
          </cell>
          <cell r="B33">
            <v>6</v>
          </cell>
          <cell r="C33">
            <v>10156937694</v>
          </cell>
          <cell r="D33">
            <v>40710</v>
          </cell>
          <cell r="E33" t="str">
            <v>ШУБИНА Анна Павловна</v>
          </cell>
          <cell r="F33" t="str">
            <v>1 СР</v>
          </cell>
          <cell r="G33" t="str">
            <v>Кемеровская область</v>
          </cell>
        </row>
        <row r="34">
          <cell r="A34">
            <v>11</v>
          </cell>
          <cell r="B34">
            <v>2</v>
          </cell>
          <cell r="C34">
            <v>10149837294</v>
          </cell>
          <cell r="D34">
            <v>39867</v>
          </cell>
          <cell r="E34" t="str">
            <v>ПЕЧЕРИН Дмитрий Владиславович</v>
          </cell>
          <cell r="F34" t="str">
            <v>КМС</v>
          </cell>
          <cell r="G34" t="str">
            <v>Кемеровская область</v>
          </cell>
        </row>
        <row r="35">
          <cell r="A35">
            <v>12</v>
          </cell>
          <cell r="B35">
            <v>41</v>
          </cell>
          <cell r="C35">
            <v>10164563312</v>
          </cell>
          <cell r="D35">
            <v>41225</v>
          </cell>
          <cell r="E35" t="str">
            <v>ДРОЗДОВ Данил Игоревич</v>
          </cell>
          <cell r="F35" t="str">
            <v>2 ЮН</v>
          </cell>
          <cell r="G35" t="str">
            <v>Новосибирская область</v>
          </cell>
        </row>
        <row r="36">
          <cell r="A36">
            <v>13</v>
          </cell>
          <cell r="B36">
            <v>42</v>
          </cell>
          <cell r="C36">
            <v>10164512283</v>
          </cell>
          <cell r="D36">
            <v>41087</v>
          </cell>
          <cell r="E36" t="str">
            <v>СТЕПИН Игорь Максимович</v>
          </cell>
          <cell r="F36" t="str">
            <v>2 ЮН</v>
          </cell>
          <cell r="G36" t="str">
            <v>Новосибирская область</v>
          </cell>
        </row>
        <row r="37">
          <cell r="A37">
            <v>14</v>
          </cell>
          <cell r="B37">
            <v>51</v>
          </cell>
          <cell r="C37">
            <v>10140354435</v>
          </cell>
          <cell r="D37">
            <v>39903</v>
          </cell>
          <cell r="E37" t="str">
            <v>ТЕТЕНКОВ Трофим Евгеньевич</v>
          </cell>
          <cell r="F37" t="str">
            <v>1 СР</v>
          </cell>
          <cell r="G37" t="str">
            <v>Новосибирская область</v>
          </cell>
        </row>
        <row r="38">
          <cell r="A38">
            <v>15</v>
          </cell>
          <cell r="B38">
            <v>55</v>
          </cell>
          <cell r="C38">
            <v>10159471923</v>
          </cell>
          <cell r="D38">
            <v>40633</v>
          </cell>
          <cell r="E38" t="str">
            <v>МАРИСКИНА Стана Артемовна</v>
          </cell>
          <cell r="F38" t="str">
            <v>2 СР</v>
          </cell>
          <cell r="G38" t="str">
            <v>Новосибирская область</v>
          </cell>
        </row>
        <row r="39">
          <cell r="A39">
            <v>16</v>
          </cell>
          <cell r="B39">
            <v>54</v>
          </cell>
          <cell r="C39">
            <v>0</v>
          </cell>
          <cell r="D39">
            <v>41518</v>
          </cell>
          <cell r="E39" t="str">
            <v>ЖИРНОВ Артем Иванович</v>
          </cell>
          <cell r="F39" t="str">
            <v>2 ЮН</v>
          </cell>
          <cell r="G39" t="str">
            <v>Новосибирская область</v>
          </cell>
        </row>
        <row r="40">
          <cell r="A40">
            <v>17</v>
          </cell>
          <cell r="B40">
            <v>59</v>
          </cell>
          <cell r="C40">
            <v>10154047300</v>
          </cell>
          <cell r="D40">
            <v>40422</v>
          </cell>
          <cell r="E40" t="str">
            <v>ТИМОШЕНКО Александра Михайловна</v>
          </cell>
          <cell r="F40" t="str">
            <v>2 СР</v>
          </cell>
          <cell r="G40" t="str">
            <v>Новосибирская область</v>
          </cell>
        </row>
        <row r="41">
          <cell r="A41">
            <v>18</v>
          </cell>
          <cell r="B41">
            <v>43</v>
          </cell>
          <cell r="C41">
            <v>10146252439</v>
          </cell>
          <cell r="D41">
            <v>41138</v>
          </cell>
          <cell r="E41" t="str">
            <v>ПУДОВ Артур Иванович</v>
          </cell>
          <cell r="F41" t="str">
            <v>1 СР</v>
          </cell>
          <cell r="G41" t="str">
            <v>Новосибирская область</v>
          </cell>
        </row>
        <row r="42">
          <cell r="A42">
            <v>19</v>
          </cell>
          <cell r="B42">
            <v>60</v>
          </cell>
          <cell r="C42">
            <v>10154047296</v>
          </cell>
          <cell r="D42">
            <v>40304</v>
          </cell>
          <cell r="E42" t="str">
            <v>ИВАНОВА Полина Андреевна</v>
          </cell>
          <cell r="F42" t="str">
            <v>2 СР</v>
          </cell>
          <cell r="G42" t="str">
            <v>Новосибирская область</v>
          </cell>
        </row>
        <row r="43">
          <cell r="A43">
            <v>20</v>
          </cell>
          <cell r="B43">
            <v>58</v>
          </cell>
          <cell r="C43">
            <v>10148787573</v>
          </cell>
          <cell r="D43">
            <v>40856</v>
          </cell>
          <cell r="E43" t="str">
            <v>УЛЬЯНОВ Михаил Александрович</v>
          </cell>
          <cell r="F43" t="str">
            <v>2 ЮН</v>
          </cell>
          <cell r="G43" t="str">
            <v>Новосибирская область</v>
          </cell>
        </row>
        <row r="44">
          <cell r="A44">
            <v>21</v>
          </cell>
          <cell r="B44">
            <v>57</v>
          </cell>
          <cell r="C44">
            <v>10158887802</v>
          </cell>
          <cell r="D44">
            <v>40951</v>
          </cell>
          <cell r="E44" t="str">
            <v>РУДАКОВ Роман Дмитриевич</v>
          </cell>
          <cell r="F44" t="str">
            <v>3 ЮН</v>
          </cell>
          <cell r="G44" t="str">
            <v>Новосибирская область</v>
          </cell>
        </row>
        <row r="45">
          <cell r="A45">
            <v>22</v>
          </cell>
          <cell r="B45">
            <v>10</v>
          </cell>
          <cell r="C45">
            <v>0</v>
          </cell>
          <cell r="D45">
            <v>41192</v>
          </cell>
          <cell r="E45" t="str">
            <v>ФЕДОСОВ Федор Эдуардович</v>
          </cell>
          <cell r="F45" t="str">
            <v>3 СР</v>
          </cell>
          <cell r="G45" t="str">
            <v>Кемеровская область</v>
          </cell>
        </row>
        <row r="46">
          <cell r="A46">
            <v>23</v>
          </cell>
          <cell r="B46">
            <v>50</v>
          </cell>
          <cell r="C46">
            <v>10128428283</v>
          </cell>
          <cell r="D46">
            <v>39257</v>
          </cell>
          <cell r="E46" t="str">
            <v>ЛУЦЮК Владислав Юрьевич</v>
          </cell>
          <cell r="F46" t="str">
            <v>КМС</v>
          </cell>
          <cell r="G46" t="str">
            <v>Новосибирская область</v>
          </cell>
        </row>
        <row r="47">
          <cell r="A47">
            <v>24</v>
          </cell>
          <cell r="B47">
            <v>53</v>
          </cell>
          <cell r="C47">
            <v>10148667941</v>
          </cell>
          <cell r="D47">
            <v>40565</v>
          </cell>
          <cell r="E47" t="str">
            <v>ЕВДОКИМОВ Матвей Иванович</v>
          </cell>
          <cell r="F47" t="str">
            <v>2 СР</v>
          </cell>
          <cell r="G47" t="str">
            <v>Новосибирская область</v>
          </cell>
        </row>
        <row r="48">
          <cell r="A48">
            <v>25</v>
          </cell>
          <cell r="B48">
            <v>45</v>
          </cell>
          <cell r="C48">
            <v>0</v>
          </cell>
          <cell r="D48">
            <v>40886</v>
          </cell>
          <cell r="E48" t="str">
            <v>НИТЧЕНКО Артем Вячеславович</v>
          </cell>
          <cell r="F48" t="str">
            <v>3 СР</v>
          </cell>
          <cell r="G48" t="str">
            <v>Новосибирская область</v>
          </cell>
        </row>
        <row r="49">
          <cell r="A49">
            <v>26</v>
          </cell>
          <cell r="B49">
            <v>52</v>
          </cell>
          <cell r="C49">
            <v>10148878311</v>
          </cell>
          <cell r="D49">
            <v>40322</v>
          </cell>
          <cell r="E49" t="str">
            <v>БЫКОВ Глеб Артурович</v>
          </cell>
          <cell r="F49">
            <v>0</v>
          </cell>
          <cell r="G49" t="str">
            <v>Новосибирская область</v>
          </cell>
        </row>
        <row r="50">
          <cell r="A50">
            <v>27</v>
          </cell>
          <cell r="B50">
            <v>48</v>
          </cell>
          <cell r="C50">
            <v>10143130554</v>
          </cell>
          <cell r="D50">
            <v>40394</v>
          </cell>
          <cell r="E50" t="str">
            <v>РУДЕНКО Маргарита Андреевна</v>
          </cell>
          <cell r="F50" t="str">
            <v>КМС</v>
          </cell>
          <cell r="G50" t="str">
            <v>Новосибирская область</v>
          </cell>
        </row>
        <row r="51">
          <cell r="A51">
            <v>28</v>
          </cell>
          <cell r="B51">
            <v>12</v>
          </cell>
          <cell r="C51">
            <v>10114286996</v>
          </cell>
          <cell r="D51">
            <v>39383</v>
          </cell>
          <cell r="E51" t="str">
            <v>КРАСЮК Варвара Владимировна</v>
          </cell>
          <cell r="F51" t="str">
            <v>КМС</v>
          </cell>
          <cell r="G51" t="str">
            <v>Кемеровская область</v>
          </cell>
        </row>
        <row r="52">
          <cell r="A52">
            <v>29</v>
          </cell>
          <cell r="B52">
            <v>23</v>
          </cell>
          <cell r="C52">
            <v>10141013934</v>
          </cell>
          <cell r="D52">
            <v>40016</v>
          </cell>
          <cell r="E52" t="str">
            <v>БЕЛОБОРОДОВ Вячеслав Ильич</v>
          </cell>
          <cell r="F52" t="str">
            <v>КМС</v>
          </cell>
          <cell r="G52" t="str">
            <v>Новосибирская область</v>
          </cell>
        </row>
        <row r="53">
          <cell r="A53">
            <v>30</v>
          </cell>
          <cell r="B53">
            <v>44</v>
          </cell>
          <cell r="C53">
            <v>0</v>
          </cell>
          <cell r="D53">
            <v>41464</v>
          </cell>
          <cell r="E53" t="str">
            <v>ХАЛИУЛЛИН Александр Артурович</v>
          </cell>
          <cell r="F53" t="str">
            <v>1 ЮН</v>
          </cell>
          <cell r="G53" t="str">
            <v>Новосибирская область</v>
          </cell>
        </row>
        <row r="54">
          <cell r="A54">
            <v>31</v>
          </cell>
          <cell r="B54">
            <v>47</v>
          </cell>
          <cell r="C54">
            <v>10143131665</v>
          </cell>
          <cell r="E54" t="str">
            <v>ЛИПАТНИКОВА Яна Романовна</v>
          </cell>
          <cell r="F54" t="str">
            <v>КМС</v>
          </cell>
          <cell r="G54" t="str">
            <v>Новосибирская область</v>
          </cell>
        </row>
        <row r="55">
          <cell r="A55">
            <v>32</v>
          </cell>
          <cell r="B55">
            <v>49</v>
          </cell>
          <cell r="C55">
            <v>10117596114</v>
          </cell>
          <cell r="D55">
            <v>39367</v>
          </cell>
          <cell r="E55" t="str">
            <v>ЗЫКОВ Николай Андреевич</v>
          </cell>
          <cell r="F55" t="str">
            <v>КМС</v>
          </cell>
          <cell r="G55" t="str">
            <v>Новосибирская область</v>
          </cell>
        </row>
        <row r="56">
          <cell r="A56">
            <v>33</v>
          </cell>
          <cell r="B56">
            <v>62</v>
          </cell>
          <cell r="C56">
            <v>10127677242</v>
          </cell>
          <cell r="D56">
            <v>39474</v>
          </cell>
          <cell r="E56" t="str">
            <v>ПОКРОВСКИЙ Владислав Михайлович</v>
          </cell>
          <cell r="F56" t="str">
            <v>1 СР</v>
          </cell>
          <cell r="G56" t="str">
            <v>Новосибирская область</v>
          </cell>
        </row>
        <row r="57">
          <cell r="A57">
            <v>34</v>
          </cell>
          <cell r="B57">
            <v>31</v>
          </cell>
          <cell r="C57">
            <v>10146253348</v>
          </cell>
          <cell r="D57">
            <v>40406</v>
          </cell>
          <cell r="E57" t="str">
            <v>СИНИЦЫН Игорь Дмитриевич</v>
          </cell>
          <cell r="F57" t="str">
            <v>2 СР</v>
          </cell>
          <cell r="G57" t="str">
            <v>Новосибирская область</v>
          </cell>
        </row>
        <row r="58">
          <cell r="A58">
            <v>35</v>
          </cell>
          <cell r="B58">
            <v>7</v>
          </cell>
          <cell r="C58">
            <v>10140729806</v>
          </cell>
          <cell r="D58">
            <v>40951</v>
          </cell>
          <cell r="E58" t="str">
            <v>НАСИКОВСКАЯ Елизавета Александровна</v>
          </cell>
          <cell r="F58" t="str">
            <v>1 ЮН</v>
          </cell>
          <cell r="G58" t="str">
            <v>Кемеровская область</v>
          </cell>
        </row>
        <row r="59">
          <cell r="A59">
            <v>36</v>
          </cell>
          <cell r="B59">
            <v>27</v>
          </cell>
          <cell r="C59">
            <v>10164812074</v>
          </cell>
          <cell r="D59">
            <v>40707</v>
          </cell>
          <cell r="E59" t="str">
            <v>ТЮПАНОВ Семен Николаевич</v>
          </cell>
          <cell r="F59" t="str">
            <v>2 СР</v>
          </cell>
          <cell r="G59" t="str">
            <v>Новосибирская область</v>
          </cell>
        </row>
        <row r="60">
          <cell r="A60">
            <v>37</v>
          </cell>
          <cell r="B60">
            <v>28</v>
          </cell>
          <cell r="C60">
            <v>10143132675</v>
          </cell>
          <cell r="D60">
            <v>40219</v>
          </cell>
          <cell r="E60" t="str">
            <v>ГОРСКИЙ Петр Александрович</v>
          </cell>
          <cell r="F60" t="str">
            <v>1 СР</v>
          </cell>
          <cell r="G60" t="str">
            <v>Новосибирская область</v>
          </cell>
        </row>
        <row r="61">
          <cell r="A61">
            <v>38</v>
          </cell>
          <cell r="B61">
            <v>30</v>
          </cell>
          <cell r="C61">
            <v>10130118511</v>
          </cell>
          <cell r="D61">
            <v>39785</v>
          </cell>
          <cell r="E61" t="str">
            <v>ШАПКИН Егор Иванович</v>
          </cell>
          <cell r="F61" t="str">
            <v>1 СР</v>
          </cell>
          <cell r="G61" t="str">
            <v>Новосибирская область</v>
          </cell>
        </row>
        <row r="62">
          <cell r="A62">
            <v>39</v>
          </cell>
          <cell r="B62">
            <v>29</v>
          </cell>
          <cell r="C62">
            <v>10146253550</v>
          </cell>
          <cell r="D62">
            <v>40889</v>
          </cell>
          <cell r="E62" t="str">
            <v>БРУМА Екатерина Вадимовна</v>
          </cell>
          <cell r="F62" t="str">
            <v>1 СР</v>
          </cell>
          <cell r="G62" t="str">
            <v>Новосибирская область</v>
          </cell>
        </row>
        <row r="63">
          <cell r="A63">
            <v>40</v>
          </cell>
          <cell r="B63">
            <v>8</v>
          </cell>
          <cell r="C63">
            <v>10160931064</v>
          </cell>
          <cell r="E63" t="str">
            <v>ЧЕРЕПАНОВА Елизавета Олеговна</v>
          </cell>
          <cell r="F63" t="str">
            <v>2 СР</v>
          </cell>
          <cell r="G63" t="str">
            <v>Кемеровская область</v>
          </cell>
        </row>
        <row r="64">
          <cell r="A64">
            <v>41</v>
          </cell>
          <cell r="B64">
            <v>15</v>
          </cell>
          <cell r="C64">
            <v>0</v>
          </cell>
          <cell r="D64">
            <v>40753</v>
          </cell>
          <cell r="E64" t="str">
            <v>ЛЕДОМСКИЙ Андрей Александрович</v>
          </cell>
          <cell r="F64" t="str">
            <v>1 ЮН</v>
          </cell>
          <cell r="G64" t="str">
            <v>Кемеровская область</v>
          </cell>
        </row>
        <row r="65">
          <cell r="A65">
            <v>42</v>
          </cell>
          <cell r="B65">
            <v>22</v>
          </cell>
          <cell r="C65">
            <v>0</v>
          </cell>
          <cell r="D65">
            <v>42000</v>
          </cell>
          <cell r="E65" t="str">
            <v>ЦЫГАНКОВА Алена Захаровна</v>
          </cell>
          <cell r="F65" t="str">
            <v>1 ЮН</v>
          </cell>
          <cell r="G65" t="str">
            <v>Новосибирская область</v>
          </cell>
        </row>
        <row r="66">
          <cell r="A66">
            <v>43</v>
          </cell>
          <cell r="B66">
            <v>13</v>
          </cell>
          <cell r="C66">
            <v>0</v>
          </cell>
          <cell r="E66" t="str">
            <v>ГРОМОВ Максим Сергеевич</v>
          </cell>
          <cell r="F66" t="str">
            <v>1 ЮН</v>
          </cell>
          <cell r="G66" t="str">
            <v>Кемеровская область</v>
          </cell>
        </row>
        <row r="67">
          <cell r="A67">
            <v>44</v>
          </cell>
          <cell r="B67">
            <v>61</v>
          </cell>
          <cell r="C67">
            <v>10141439926</v>
          </cell>
          <cell r="D67">
            <v>39795</v>
          </cell>
          <cell r="E67" t="str">
            <v>ГРЕЧКИН Максим Евгеньевич</v>
          </cell>
          <cell r="F67" t="str">
            <v>1 СР</v>
          </cell>
          <cell r="G67" t="str">
            <v>Новосибирская область</v>
          </cell>
        </row>
        <row r="68">
          <cell r="A68">
            <v>45</v>
          </cell>
          <cell r="B68">
            <v>56</v>
          </cell>
          <cell r="C68">
            <v>10131541175</v>
          </cell>
          <cell r="D68">
            <v>40633</v>
          </cell>
          <cell r="E68" t="str">
            <v>ПОВИСОК Роман Юрьевич</v>
          </cell>
          <cell r="F68" t="str">
            <v>1 ЮН</v>
          </cell>
          <cell r="G68" t="str">
            <v>Новосибирская область</v>
          </cell>
        </row>
        <row r="69">
          <cell r="A69">
            <v>46</v>
          </cell>
          <cell r="B69">
            <v>16</v>
          </cell>
          <cell r="C69">
            <v>10139995131</v>
          </cell>
          <cell r="D69">
            <v>40711</v>
          </cell>
          <cell r="E69" t="str">
            <v>ПЕШНИН Данил Викторович</v>
          </cell>
          <cell r="F69" t="str">
            <v>1 СР</v>
          </cell>
          <cell r="G69" t="str">
            <v>Кемеровская область</v>
          </cell>
        </row>
        <row r="70">
          <cell r="A70">
            <v>47</v>
          </cell>
          <cell r="B70">
            <v>14</v>
          </cell>
          <cell r="C70">
            <v>10153663340</v>
          </cell>
          <cell r="D70">
            <v>40583</v>
          </cell>
          <cell r="E70" t="str">
            <v>ЕФИМОВ Марк Владиславович</v>
          </cell>
          <cell r="F70" t="str">
            <v>2 СР</v>
          </cell>
          <cell r="G70" t="str">
            <v>Кемеровская область</v>
          </cell>
        </row>
        <row r="71">
          <cell r="A71">
            <v>48</v>
          </cell>
          <cell r="B71">
            <v>35</v>
          </cell>
          <cell r="C71">
            <v>10153618678</v>
          </cell>
          <cell r="D71">
            <v>40520</v>
          </cell>
          <cell r="E71" t="str">
            <v>СТУДЕНКОВА Ярослава Петровна</v>
          </cell>
          <cell r="F71" t="str">
            <v>2 СР</v>
          </cell>
          <cell r="G71" t="str">
            <v>Новосибирская область</v>
          </cell>
        </row>
        <row r="72">
          <cell r="A72">
            <v>49</v>
          </cell>
          <cell r="B72">
            <v>25</v>
          </cell>
          <cell r="C72">
            <v>10164644245</v>
          </cell>
          <cell r="D72">
            <v>40365</v>
          </cell>
          <cell r="E72" t="str">
            <v>БУРТАСОВ Ростислав Александрович</v>
          </cell>
          <cell r="F72" t="str">
            <v>2 СР</v>
          </cell>
          <cell r="G72" t="str">
            <v>Новосибирская область</v>
          </cell>
        </row>
        <row r="73">
          <cell r="A73">
            <v>50</v>
          </cell>
          <cell r="B73">
            <v>26</v>
          </cell>
          <cell r="C73">
            <v>10164839457</v>
          </cell>
          <cell r="E73" t="str">
            <v>КИШЛАРЬ Ева Станиславовна</v>
          </cell>
          <cell r="F73" t="str">
            <v>2 СР</v>
          </cell>
          <cell r="G73" t="str">
            <v>Новосибирская область</v>
          </cell>
        </row>
        <row r="74">
          <cell r="A74">
            <v>51</v>
          </cell>
          <cell r="B74">
            <v>18</v>
          </cell>
          <cell r="C74">
            <v>0</v>
          </cell>
          <cell r="D74">
            <v>41200</v>
          </cell>
          <cell r="E74" t="str">
            <v>УШАКОВ Семен Евгеньевич</v>
          </cell>
          <cell r="F74" t="str">
            <v>1 ЮН</v>
          </cell>
          <cell r="G74" t="str">
            <v>Кемеровская область</v>
          </cell>
        </row>
        <row r="75">
          <cell r="A75">
            <v>52</v>
          </cell>
          <cell r="B75">
            <v>24</v>
          </cell>
          <cell r="C75">
            <v>10153688501</v>
          </cell>
          <cell r="D75">
            <v>40444</v>
          </cell>
          <cell r="E75" t="str">
            <v>АНОХИН Илья Сергеевич</v>
          </cell>
          <cell r="F75" t="str">
            <v>1 СР</v>
          </cell>
          <cell r="G75" t="str">
            <v>Новосибирская область</v>
          </cell>
        </row>
        <row r="76">
          <cell r="A76">
            <v>53</v>
          </cell>
          <cell r="B76">
            <v>17</v>
          </cell>
          <cell r="C76">
            <v>0</v>
          </cell>
          <cell r="D76">
            <v>40746</v>
          </cell>
          <cell r="E76" t="str">
            <v>САРСАЦКИЙ Кирилл Денисович</v>
          </cell>
          <cell r="F76" t="str">
            <v>1 ЮН</v>
          </cell>
          <cell r="G76" t="str">
            <v>Кемеровская область</v>
          </cell>
        </row>
        <row r="77">
          <cell r="A77">
            <v>54</v>
          </cell>
          <cell r="B77">
            <v>19</v>
          </cell>
          <cell r="C77">
            <v>0</v>
          </cell>
          <cell r="D77">
            <v>40668</v>
          </cell>
          <cell r="E77" t="str">
            <v>ШУМЕЕВ Тимофей Евгеньевич</v>
          </cell>
          <cell r="F77" t="str">
            <v>2 СР</v>
          </cell>
          <cell r="G77" t="str">
            <v>Кемеровская область</v>
          </cell>
        </row>
        <row r="78">
          <cell r="A78">
            <v>55</v>
          </cell>
          <cell r="B78">
            <v>21</v>
          </cell>
          <cell r="C78">
            <v>0</v>
          </cell>
          <cell r="D78">
            <v>41619</v>
          </cell>
          <cell r="E78" t="str">
            <v>РАЙШ Алиса Денисовна</v>
          </cell>
          <cell r="F78" t="str">
            <v>1 ЮН</v>
          </cell>
          <cell r="G78" t="str">
            <v>Новосибирская область</v>
          </cell>
        </row>
        <row r="79">
          <cell r="A79">
            <v>56</v>
          </cell>
          <cell r="B79">
            <v>32</v>
          </cell>
          <cell r="C79">
            <v>10143134695</v>
          </cell>
          <cell r="D79">
            <v>40351</v>
          </cell>
          <cell r="E79" t="str">
            <v>СЕРЕДА Матвей Станиславович</v>
          </cell>
          <cell r="F79" t="str">
            <v>2 СР</v>
          </cell>
          <cell r="G79" t="str">
            <v>Новосибирская область</v>
          </cell>
        </row>
        <row r="80">
          <cell r="A80">
            <v>57</v>
          </cell>
          <cell r="B80">
            <v>33</v>
          </cell>
          <cell r="C80">
            <v>10146046315</v>
          </cell>
          <cell r="E80" t="str">
            <v>СЕРГЕЕВА София Александровна</v>
          </cell>
          <cell r="F80" t="str">
            <v>1 СР</v>
          </cell>
          <cell r="G80" t="str">
            <v>Новосибирская область</v>
          </cell>
        </row>
        <row r="81">
          <cell r="A81">
            <v>58</v>
          </cell>
          <cell r="B81">
            <v>20</v>
          </cell>
          <cell r="C81">
            <v>10113103091</v>
          </cell>
          <cell r="D81">
            <v>39096</v>
          </cell>
          <cell r="E81" t="str">
            <v>КОНОНЕНКО Максим Алексеевич</v>
          </cell>
          <cell r="F81" t="str">
            <v>КМС</v>
          </cell>
          <cell r="G81" t="str">
            <v>Самарская область</v>
          </cell>
        </row>
        <row r="82">
          <cell r="A82">
            <v>59</v>
          </cell>
          <cell r="B82">
            <v>11</v>
          </cell>
          <cell r="C82">
            <v>0</v>
          </cell>
          <cell r="D82">
            <v>41358</v>
          </cell>
          <cell r="E82" t="str">
            <v>ШИПАЛОВА Виктория Юрьевна</v>
          </cell>
          <cell r="F82" t="str">
            <v>1 ЮН</v>
          </cell>
          <cell r="G82" t="str">
            <v>Кемеровская область</v>
          </cell>
        </row>
        <row r="83">
          <cell r="A83">
            <v>60</v>
          </cell>
          <cell r="B83">
            <v>65</v>
          </cell>
          <cell r="C83">
            <v>10131541781</v>
          </cell>
          <cell r="D83">
            <v>40422</v>
          </cell>
          <cell r="E83" t="str">
            <v>ПАРГАЧЕВСКИЙ Андрей Николаевич</v>
          </cell>
          <cell r="F83" t="str">
            <v>2 СР</v>
          </cell>
          <cell r="G83" t="str">
            <v>Новосибирская область</v>
          </cell>
        </row>
      </sheetData>
      <sheetData sheetId="42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Командная классификация после 4-х этапов</v>
          </cell>
        </row>
        <row r="11">
          <cell r="A11" t="str">
            <v>шоссе-многодневная гонка</v>
          </cell>
        </row>
        <row r="12">
          <cell r="A12" t="str">
            <v>ЮНОШИ 15-16 ЛЕТ</v>
          </cell>
        </row>
        <row r="14">
          <cell r="A14" t="str">
            <v>МЕСТО ПРОВЕДЕНИЯ: г. ОМСК ,-1-й км автодороги п.Крутая горка.</v>
          </cell>
        </row>
        <row r="15">
          <cell r="A15" t="str">
            <v>ДАТА ПРОВЕДЕНИЯ: 15 МАЯ 2022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САВИЦКИЙ К.Н. (ВК, г. НОВОСИБИРСК) </v>
          </cell>
        </row>
        <row r="19">
          <cell r="A19" t="str">
            <v>ГЛАВНЫЙ СЕКРЕТАРЬ:</v>
          </cell>
          <cell r="G19" t="str">
            <v>СЛАБКОВСКАЯ В.Н. ( 1К, г. ОМСК)</v>
          </cell>
        </row>
        <row r="20">
          <cell r="A20" t="str">
            <v>СУДЬЯ НА ФИНИШЕ:</v>
          </cell>
          <cell r="G20" t="str">
            <v xml:space="preserve">ДОЦЕНКО С.А. (ВК, г. ОМСК) </v>
          </cell>
        </row>
        <row r="22">
          <cell r="B22" t="str">
            <v>НОМЕР</v>
          </cell>
          <cell r="C22" t="str">
            <v>КОД UCI</v>
          </cell>
          <cell r="D22" t="str">
            <v>КОД ФВСР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</row>
        <row r="24">
          <cell r="A24">
            <v>1</v>
          </cell>
        </row>
        <row r="25">
          <cell r="A25">
            <v>2</v>
          </cell>
        </row>
        <row r="26">
          <cell r="A26">
            <v>3</v>
          </cell>
        </row>
        <row r="27">
          <cell r="A27">
            <v>4</v>
          </cell>
        </row>
        <row r="28">
          <cell r="A28">
            <v>5</v>
          </cell>
        </row>
        <row r="29">
          <cell r="A29">
            <v>6</v>
          </cell>
        </row>
        <row r="30">
          <cell r="A30">
            <v>7</v>
          </cell>
        </row>
        <row r="31">
          <cell r="A31">
            <v>8</v>
          </cell>
        </row>
        <row r="32">
          <cell r="A32">
            <v>9</v>
          </cell>
        </row>
        <row r="33">
          <cell r="A33">
            <v>10</v>
          </cell>
        </row>
        <row r="34">
          <cell r="A34">
            <v>11</v>
          </cell>
        </row>
        <row r="36">
          <cell r="A36" t="str">
            <v>ПОГОДНЫЕ УСЛОВИЯ</v>
          </cell>
        </row>
        <row r="37">
          <cell r="A37" t="str">
            <v xml:space="preserve">  Погода в начале | Погода в конце | Т в начале | Т в конце | Влажность</v>
          </cell>
        </row>
        <row r="38">
          <cell r="A38" t="str">
            <v xml:space="preserve">                     Ясно      |          Ясно           |     +11.0      |     +16.0    |    54             </v>
          </cell>
        </row>
        <row r="42">
          <cell r="A42" t="str">
            <v>ТЕХНИЧЕСКИЙ ДЕЛЕГАТ</v>
          </cell>
          <cell r="E42" t="str">
            <v>ГЛАВНЫЙ СУДЬЯ</v>
          </cell>
        </row>
        <row r="46">
          <cell r="C46" t="str">
            <v xml:space="preserve">САВИЦКИЙ К.Н. (ВК, г. НОВОСИБИРСК) </v>
          </cell>
        </row>
      </sheetData>
      <sheetData sheetId="43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 xml:space="preserve">Омская региональная общественная организация "Федерация велосипедного спорта" </v>
          </cell>
        </row>
        <row r="7">
          <cell r="A7" t="str">
            <v>ЧЕМПИОНСКИЕ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шоссе-индивидуальная гонка</v>
          </cell>
        </row>
        <row r="11">
          <cell r="A11" t="str">
            <v>СУПЕР ПУПЕР МЕГА ЧЕМПИОНЫ</v>
          </cell>
        </row>
        <row r="13">
          <cell r="A13" t="str">
            <v>МЕСТО ПРОВЕДЕНИЯ: г. ОМСК ,-1-й км автодороги п.Крутая горка.</v>
          </cell>
        </row>
        <row r="14">
          <cell r="A14" t="str">
            <v>ДАТА ПРОВЕДЕНИЯ: 12 МАЯ 2022 ГОДА</v>
          </cell>
        </row>
        <row r="15">
          <cell r="A15" t="str">
            <v>ИНФОРМАЦИЯ О ЖЮРИ И ГСК СОРЕВНОВАНИЙ:</v>
          </cell>
        </row>
        <row r="16">
          <cell r="A16" t="str">
            <v>ТЕХНИЧЕСКИЙ ДЕЛЕГАТ ФВСР:</v>
          </cell>
        </row>
        <row r="17">
          <cell r="A17" t="str">
            <v>ГЛАВНЫЙ СУДЬЯ:</v>
          </cell>
        </row>
        <row r="18">
          <cell r="A18" t="str">
            <v>ГЛАВНЫЙ СЕКРЕТАРЬ:</v>
          </cell>
        </row>
        <row r="19">
          <cell r="A19" t="str">
            <v>СУДЬЯ НА ФИНИШЕ:</v>
          </cell>
        </row>
        <row r="21">
          <cell r="A21" t="str">
            <v>МЕСТО</v>
          </cell>
          <cell r="B21" t="str">
            <v>НОМЕР</v>
          </cell>
          <cell r="C21" t="str">
            <v>КОД UCI</v>
          </cell>
          <cell r="D21" t="str">
            <v>КОД ФВСР</v>
          </cell>
          <cell r="E21" t="str">
            <v>ФАМИЛИЯ ИМЯ</v>
          </cell>
          <cell r="F21" t="str">
            <v>ГОД РОЖД.</v>
          </cell>
          <cell r="G21" t="str">
            <v>РАЗРЯД,
ЗВАНИЕ</v>
          </cell>
        </row>
        <row r="23">
          <cell r="A23">
            <v>1</v>
          </cell>
          <cell r="B23">
            <v>172</v>
          </cell>
          <cell r="E23" t="str">
            <v>КЛОЧКО Алина Валерьевна</v>
          </cell>
          <cell r="F23" t="str">
            <v>1 СР</v>
          </cell>
          <cell r="G23" t="str">
            <v>Омская область</v>
          </cell>
        </row>
        <row r="24">
          <cell r="A24">
            <v>2</v>
          </cell>
          <cell r="B24">
            <v>90</v>
          </cell>
          <cell r="E24" t="str">
            <v>КЛОЧКО Алина Валерьевна</v>
          </cell>
          <cell r="F24" t="str">
            <v>1 СР</v>
          </cell>
          <cell r="G24" t="str">
            <v>Омская область</v>
          </cell>
        </row>
        <row r="25">
          <cell r="A25">
            <v>3</v>
          </cell>
          <cell r="B25">
            <v>186</v>
          </cell>
          <cell r="C25">
            <v>10139109296</v>
          </cell>
          <cell r="D25">
            <v>40765</v>
          </cell>
          <cell r="E25" t="str">
            <v>КЛОЧКО Алина Валерьевна</v>
          </cell>
          <cell r="F25" t="str">
            <v>1 СР</v>
          </cell>
          <cell r="G25" t="str">
            <v>Омская область</v>
          </cell>
        </row>
        <row r="26">
          <cell r="A26">
            <v>4</v>
          </cell>
          <cell r="B26">
            <v>131</v>
          </cell>
          <cell r="C26">
            <v>10139109296</v>
          </cell>
          <cell r="E26" t="str">
            <v>КЛОЧКО Алина Валерьевна</v>
          </cell>
          <cell r="F26" t="str">
            <v>1 СР</v>
          </cell>
          <cell r="G26" t="str">
            <v>Омская область</v>
          </cell>
        </row>
        <row r="27">
          <cell r="A27">
            <v>5</v>
          </cell>
          <cell r="B27">
            <v>93</v>
          </cell>
          <cell r="E27" t="str">
            <v>КЛОЧКО Алина Валерьевна</v>
          </cell>
          <cell r="F27" t="str">
            <v>1 СР</v>
          </cell>
          <cell r="G27" t="str">
            <v>Омская область</v>
          </cell>
        </row>
        <row r="28">
          <cell r="A28">
            <v>6</v>
          </cell>
          <cell r="B28">
            <v>162</v>
          </cell>
          <cell r="C28">
            <v>10139109296</v>
          </cell>
          <cell r="E28" t="str">
            <v>КЛОЧКО Алина Валерьевна</v>
          </cell>
          <cell r="F28" t="str">
            <v>1 СР</v>
          </cell>
          <cell r="G28" t="str">
            <v>Омская область</v>
          </cell>
        </row>
        <row r="29">
          <cell r="A29">
            <v>7</v>
          </cell>
          <cell r="B29">
            <v>151</v>
          </cell>
          <cell r="C29">
            <v>10139109296</v>
          </cell>
          <cell r="E29" t="str">
            <v>КЛОЧКО Алина Валерьевна</v>
          </cell>
          <cell r="F29" t="str">
            <v>1 СР</v>
          </cell>
          <cell r="G29" t="str">
            <v>Омская область</v>
          </cell>
        </row>
        <row r="30">
          <cell r="A30">
            <v>8</v>
          </cell>
          <cell r="B30">
            <v>168</v>
          </cell>
          <cell r="E30" t="str">
            <v>КЛОЧКО Алина Валерьевна</v>
          </cell>
          <cell r="F30" t="str">
            <v>1 СР</v>
          </cell>
          <cell r="G30" t="str">
            <v>Омская область</v>
          </cell>
        </row>
        <row r="31">
          <cell r="A31">
            <v>9</v>
          </cell>
          <cell r="B31">
            <v>92</v>
          </cell>
          <cell r="E31" t="str">
            <v>КЛОЧКО Алина Валерьевна</v>
          </cell>
          <cell r="F31" t="str">
            <v>1 СР</v>
          </cell>
          <cell r="G31" t="str">
            <v>Омская область</v>
          </cell>
        </row>
        <row r="32">
          <cell r="A32">
            <v>10</v>
          </cell>
          <cell r="B32">
            <v>155</v>
          </cell>
          <cell r="E32" t="str">
            <v>КЛОЧКО Алина Валерьевна</v>
          </cell>
          <cell r="F32" t="str">
            <v>1 СР</v>
          </cell>
          <cell r="G32" t="str">
            <v>Омская область</v>
          </cell>
        </row>
        <row r="33">
          <cell r="A33">
            <v>11</v>
          </cell>
          <cell r="B33">
            <v>154</v>
          </cell>
          <cell r="E33" t="str">
            <v>КЛОЧКО Алина Валерьевна</v>
          </cell>
          <cell r="F33" t="str">
            <v>1 СР</v>
          </cell>
          <cell r="G33" t="str">
            <v>Омская область</v>
          </cell>
        </row>
        <row r="34">
          <cell r="A34">
            <v>12</v>
          </cell>
          <cell r="B34">
            <v>163</v>
          </cell>
          <cell r="E34" t="str">
            <v>КЛОЧКО Алина Валерьевна</v>
          </cell>
          <cell r="F34" t="str">
            <v>1 СР</v>
          </cell>
          <cell r="G34" t="str">
            <v>Омская область</v>
          </cell>
        </row>
        <row r="37">
          <cell r="A37" t="str">
            <v>ПОГОДНЫЕ УСЛОВИЯ</v>
          </cell>
        </row>
        <row r="38">
          <cell r="A38" t="str">
            <v xml:space="preserve">  Погода в начале | Погода в конце | Т в начале | Т в конце | Влажность</v>
          </cell>
        </row>
        <row r="39">
          <cell r="A39" t="str">
            <v xml:space="preserve">                     Ясно      |          Ясно           |     +19.0      |     +16.0    |    54             </v>
          </cell>
        </row>
        <row r="43">
          <cell r="A43" t="str">
            <v>ТЕХНИЧЕСКИЙ ДЕЛЕГАТ</v>
          </cell>
          <cell r="E43" t="str">
            <v>ГЛАВНЫЙ СУДЬЯ</v>
          </cell>
        </row>
        <row r="47">
          <cell r="E47" t="str">
            <v xml:space="preserve">САВИЦКИЙ К.Н. (ВК, г. НОВОСИБИРСК) </v>
          </cell>
        </row>
      </sheetData>
      <sheetData sheetId="44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Федерация велосипедного спорта Омской области</v>
          </cell>
        </row>
        <row r="7">
          <cell r="A7" t="str">
            <v>ОТКРЫТЫЕ ОБЛАСТНЫЕ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 xml:space="preserve">СТАРТОВЫЙ ПРОТОКОЛ </v>
          </cell>
        </row>
        <row r="11">
          <cell r="A11" t="str">
            <v>ПАРНАЯ ГОНКА</v>
          </cell>
        </row>
        <row r="14">
          <cell r="A14" t="str">
            <v xml:space="preserve">МЕСТО ПРОВЕДЕНИЯ: г. ОМСК </v>
          </cell>
        </row>
        <row r="15">
          <cell r="A15" t="str">
            <v>ДАТА ПРОВЕДЕНИЯ: 25 АПРЕЛЯ 2021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E18" t="str">
            <v xml:space="preserve">СТАРЧЕНКОВ С.А. (ВК, г. ОМСК) </v>
          </cell>
        </row>
        <row r="19">
          <cell r="A19" t="str">
            <v>ГЛАВНЫЙ СЕКРЕТАРЬ:</v>
          </cell>
          <cell r="E19" t="str">
            <v>СЛАБКОВСКАЯ В.Н. ( 1К, г. ОМСК)</v>
          </cell>
        </row>
        <row r="20">
          <cell r="A20" t="str">
            <v>СУДЬЯ НА ФИНИШЕ:</v>
          </cell>
          <cell r="E20" t="str">
            <v xml:space="preserve">ДОЦЕНКО С.А. (ВК, г. ОМСК) </v>
          </cell>
        </row>
        <row r="22">
          <cell r="B22" t="str">
            <v>НОМЕР</v>
          </cell>
          <cell r="C22" t="str">
            <v>КОД UCI</v>
          </cell>
          <cell r="D22" t="str">
            <v>КОД ФВСР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</row>
        <row r="24">
          <cell r="A24" t="str">
            <v>1 КРУГ</v>
          </cell>
        </row>
        <row r="25">
          <cell r="A25">
            <v>1</v>
          </cell>
          <cell r="B25">
            <v>150</v>
          </cell>
          <cell r="E25" t="str">
            <v>КЛОЧКО Алина Валерьевна</v>
          </cell>
          <cell r="F25" t="str">
            <v>1 СР</v>
          </cell>
          <cell r="G25" t="str">
            <v>Омская область</v>
          </cell>
        </row>
        <row r="26">
          <cell r="B26">
            <v>147</v>
          </cell>
          <cell r="E26" t="str">
            <v>КЛОЧКО Алина Валерьевна</v>
          </cell>
          <cell r="F26" t="str">
            <v>1 СР</v>
          </cell>
          <cell r="G26" t="str">
            <v>Омская область</v>
          </cell>
        </row>
        <row r="27">
          <cell r="A27">
            <v>2</v>
          </cell>
          <cell r="B27">
            <v>131</v>
          </cell>
          <cell r="E27" t="str">
            <v>КЛОЧКО Алина Валерьевна</v>
          </cell>
          <cell r="F27" t="str">
            <v>1 СР</v>
          </cell>
          <cell r="G27" t="str">
            <v>Омская область</v>
          </cell>
        </row>
        <row r="28">
          <cell r="B28">
            <v>162</v>
          </cell>
          <cell r="E28" t="str">
            <v>КЛОЧКО Алина Валерьевна</v>
          </cell>
          <cell r="F28" t="str">
            <v>1 СР</v>
          </cell>
          <cell r="G28" t="str">
            <v>Омская область</v>
          </cell>
        </row>
        <row r="29">
          <cell r="A29">
            <v>3</v>
          </cell>
          <cell r="B29">
            <v>135</v>
          </cell>
          <cell r="E29" t="str">
            <v>КЛОЧКО Алина Валерьевна</v>
          </cell>
          <cell r="F29" t="str">
            <v>1 СР</v>
          </cell>
          <cell r="G29" t="str">
            <v>Омская область</v>
          </cell>
        </row>
        <row r="30">
          <cell r="B30">
            <v>134</v>
          </cell>
          <cell r="E30" t="str">
            <v>КЛОЧКО Алина Валерьевна</v>
          </cell>
          <cell r="F30" t="str">
            <v>1 СР</v>
          </cell>
          <cell r="G30" t="str">
            <v>Омская область</v>
          </cell>
        </row>
        <row r="31">
          <cell r="A31">
            <v>4</v>
          </cell>
          <cell r="B31">
            <v>59</v>
          </cell>
          <cell r="E31" t="str">
            <v>ТИМОШЕНКО Александра Михайловна</v>
          </cell>
          <cell r="F31" t="str">
            <v>2 СР</v>
          </cell>
          <cell r="G31" t="str">
            <v>Новосибирская область</v>
          </cell>
        </row>
        <row r="32">
          <cell r="B32">
            <v>161</v>
          </cell>
          <cell r="E32" t="str">
            <v>КЛОЧКО Алина Валерьевна</v>
          </cell>
          <cell r="F32" t="str">
            <v>1 СР</v>
          </cell>
          <cell r="G32" t="str">
            <v>Омская область</v>
          </cell>
        </row>
        <row r="33">
          <cell r="A33">
            <v>5</v>
          </cell>
          <cell r="B33">
            <v>163</v>
          </cell>
          <cell r="E33" t="str">
            <v>КЛОЧКО Алина Валерьевна</v>
          </cell>
          <cell r="F33" t="str">
            <v>1 СР</v>
          </cell>
          <cell r="G33" t="str">
            <v>Омская область</v>
          </cell>
        </row>
        <row r="34">
          <cell r="B34">
            <v>164</v>
          </cell>
          <cell r="E34" t="str">
            <v>КЛОЧКО Алина Валерьевна</v>
          </cell>
          <cell r="F34" t="str">
            <v>1 СР</v>
          </cell>
          <cell r="G34" t="str">
            <v>Омская область</v>
          </cell>
        </row>
        <row r="35">
          <cell r="A35" t="str">
            <v>вк</v>
          </cell>
          <cell r="B35">
            <v>133</v>
          </cell>
          <cell r="E35" t="str">
            <v>КЛОЧКО Алина Валерьевна</v>
          </cell>
          <cell r="F35" t="str">
            <v>1 СР</v>
          </cell>
          <cell r="G35" t="str">
            <v>Омская область</v>
          </cell>
        </row>
        <row r="36">
          <cell r="B36">
            <v>69</v>
          </cell>
          <cell r="E36" t="str">
            <v>ИВАНОВА Анна Геннадьевна</v>
          </cell>
          <cell r="F36" t="str">
            <v>2 СР</v>
          </cell>
          <cell r="G36" t="str">
            <v>Омская область</v>
          </cell>
        </row>
        <row r="37">
          <cell r="A37">
            <v>7</v>
          </cell>
          <cell r="B37">
            <v>78</v>
          </cell>
          <cell r="E37" t="str">
            <v>ГЛЕБОВ Денис Сергеевич</v>
          </cell>
          <cell r="F37" t="str">
            <v>1 СР</v>
          </cell>
          <cell r="G37" t="str">
            <v>Омская область</v>
          </cell>
        </row>
        <row r="38">
          <cell r="B38">
            <v>76</v>
          </cell>
          <cell r="E38" t="str">
            <v>ГОРОХ Кирилл Денисович</v>
          </cell>
          <cell r="F38" t="str">
            <v>1 СР</v>
          </cell>
          <cell r="G38" t="str">
            <v>Омская область</v>
          </cell>
        </row>
        <row r="39">
          <cell r="A39">
            <v>8</v>
          </cell>
          <cell r="B39">
            <v>52</v>
          </cell>
          <cell r="E39" t="str">
            <v>БЫКОВ Глеб Артурович</v>
          </cell>
          <cell r="F39">
            <v>0</v>
          </cell>
          <cell r="G39" t="str">
            <v>Новосибирская область</v>
          </cell>
        </row>
        <row r="40">
          <cell r="B40">
            <v>51</v>
          </cell>
          <cell r="E40" t="str">
            <v>ТЕТЕНКОВ Трофим Евгеньевич</v>
          </cell>
          <cell r="F40" t="str">
            <v>1 СР</v>
          </cell>
          <cell r="G40" t="str">
            <v>Новосибирская область</v>
          </cell>
        </row>
        <row r="41">
          <cell r="A41">
            <v>9</v>
          </cell>
          <cell r="B41">
            <v>103</v>
          </cell>
          <cell r="E41" t="str">
            <v>КЛОЧКО Алина Валерьевна</v>
          </cell>
          <cell r="F41" t="str">
            <v>1 СР</v>
          </cell>
          <cell r="G41" t="str">
            <v>Омская область</v>
          </cell>
        </row>
        <row r="42">
          <cell r="B42">
            <v>92</v>
          </cell>
          <cell r="E42" t="str">
            <v>КЛОЧКО Алина Валерьевна</v>
          </cell>
          <cell r="F42" t="str">
            <v>1 СР</v>
          </cell>
          <cell r="G42" t="str">
            <v>Омская область</v>
          </cell>
        </row>
        <row r="43">
          <cell r="A43">
            <v>10</v>
          </cell>
          <cell r="B43">
            <v>104</v>
          </cell>
          <cell r="E43" t="str">
            <v>КЛОЧКО Алина Валерьевна</v>
          </cell>
          <cell r="F43" t="str">
            <v>1 СР</v>
          </cell>
          <cell r="G43" t="str">
            <v>Омская область</v>
          </cell>
        </row>
        <row r="44">
          <cell r="B44">
            <v>90</v>
          </cell>
          <cell r="E44" t="str">
            <v>КЛОЧКО Алина Валерьевна</v>
          </cell>
          <cell r="F44" t="str">
            <v>1 СР</v>
          </cell>
          <cell r="G44" t="str">
            <v>Омская область</v>
          </cell>
        </row>
        <row r="45">
          <cell r="A45">
            <v>11</v>
          </cell>
          <cell r="B45">
            <v>70</v>
          </cell>
          <cell r="E45" t="str">
            <v>ПЕРЕПЕЧИНА Евгения Михайловна</v>
          </cell>
          <cell r="F45" t="str">
            <v>1 СР</v>
          </cell>
          <cell r="G45" t="str">
            <v>Омская область</v>
          </cell>
        </row>
        <row r="46">
          <cell r="B46">
            <v>88</v>
          </cell>
          <cell r="E46" t="str">
            <v>КЛОЧКО Алина Валерьевна</v>
          </cell>
          <cell r="F46" t="str">
            <v>1 СР</v>
          </cell>
          <cell r="G46" t="str">
            <v>Омская область</v>
          </cell>
        </row>
        <row r="47">
          <cell r="A47">
            <v>12</v>
          </cell>
          <cell r="B47">
            <v>105</v>
          </cell>
          <cell r="E47" t="str">
            <v>КЛОЧКО Алина Валерьевна</v>
          </cell>
          <cell r="F47" t="str">
            <v>1 СР</v>
          </cell>
          <cell r="G47" t="str">
            <v>Омская область</v>
          </cell>
        </row>
        <row r="48">
          <cell r="B48">
            <v>86</v>
          </cell>
          <cell r="E48" t="str">
            <v>КЛОЧКО Алина Валерьевна</v>
          </cell>
          <cell r="F48" t="str">
            <v>1 СР</v>
          </cell>
          <cell r="G48" t="str">
            <v>Омская область</v>
          </cell>
        </row>
        <row r="49">
          <cell r="A49">
            <v>13</v>
          </cell>
          <cell r="B49">
            <v>129</v>
          </cell>
          <cell r="E49" t="str">
            <v>КЛОЧКО Алина Валерьевна</v>
          </cell>
          <cell r="F49" t="str">
            <v>1 СР</v>
          </cell>
          <cell r="G49" t="str">
            <v>Омская область</v>
          </cell>
        </row>
        <row r="50">
          <cell r="B50">
            <v>66</v>
          </cell>
          <cell r="E50" t="str">
            <v>ДАНИЛЬЧЕНКО Тимофей Вячеславович</v>
          </cell>
          <cell r="F50" t="str">
            <v>2 ЮН</v>
          </cell>
          <cell r="G50" t="str">
            <v>Новосибирская область</v>
          </cell>
        </row>
        <row r="51">
          <cell r="A51">
            <v>14</v>
          </cell>
          <cell r="B51">
            <v>55</v>
          </cell>
          <cell r="E51" t="str">
            <v>МАРИСКИНА Стана Артемовна</v>
          </cell>
          <cell r="F51" t="str">
            <v>2 СР</v>
          </cell>
          <cell r="G51" t="str">
            <v>Новосибирская область</v>
          </cell>
        </row>
        <row r="52">
          <cell r="B52">
            <v>53</v>
          </cell>
          <cell r="E52" t="str">
            <v>ЕВДОКИМОВ Матвей Иванович</v>
          </cell>
          <cell r="F52" t="str">
            <v>2 СР</v>
          </cell>
          <cell r="G52" t="str">
            <v>Новосибирская область</v>
          </cell>
        </row>
        <row r="53">
          <cell r="A53">
            <v>15</v>
          </cell>
          <cell r="B53">
            <v>83</v>
          </cell>
          <cell r="E53" t="str">
            <v>СТЕПАНОВА Злата Сергеевна</v>
          </cell>
          <cell r="F53" t="str">
            <v>1 СР</v>
          </cell>
          <cell r="G53" t="str">
            <v>Омская область</v>
          </cell>
        </row>
        <row r="54">
          <cell r="B54">
            <v>89</v>
          </cell>
          <cell r="E54" t="str">
            <v>КЛОЧКО Алина Валерьевна</v>
          </cell>
          <cell r="F54" t="str">
            <v>1 СР</v>
          </cell>
          <cell r="G54" t="str">
            <v>Омская область</v>
          </cell>
        </row>
        <row r="55">
          <cell r="A55">
            <v>16</v>
          </cell>
          <cell r="B55">
            <v>82</v>
          </cell>
          <cell r="E55" t="str">
            <v>ЯНУШКЕВИЧ Юлианна Валентиновна</v>
          </cell>
          <cell r="F55" t="str">
            <v>2 СР</v>
          </cell>
          <cell r="G55" t="str">
            <v>Омская область</v>
          </cell>
        </row>
        <row r="56">
          <cell r="B56">
            <v>75</v>
          </cell>
          <cell r="E56" t="str">
            <v>ФУКС Даниил Александрович</v>
          </cell>
          <cell r="F56" t="str">
            <v>1 СР</v>
          </cell>
          <cell r="G56" t="str">
            <v>Омская область</v>
          </cell>
        </row>
        <row r="57">
          <cell r="A57">
            <v>17</v>
          </cell>
          <cell r="B57">
            <v>77</v>
          </cell>
          <cell r="E57" t="str">
            <v>КОЛОВОРОТНЫЙ Степан Антонович</v>
          </cell>
          <cell r="F57" t="str">
            <v>1 СР</v>
          </cell>
          <cell r="G57" t="str">
            <v>Омская область</v>
          </cell>
        </row>
        <row r="58">
          <cell r="B58">
            <v>68</v>
          </cell>
          <cell r="E58" t="str">
            <v>БОБРОВНИКОВА Анна Андреевна</v>
          </cell>
          <cell r="F58" t="str">
            <v>2 СР</v>
          </cell>
          <cell r="G58" t="str">
            <v>Омская область</v>
          </cell>
        </row>
        <row r="59">
          <cell r="A59" t="str">
            <v>2 КРУГА</v>
          </cell>
        </row>
        <row r="60">
          <cell r="A60">
            <v>18</v>
          </cell>
          <cell r="B60">
            <v>93</v>
          </cell>
          <cell r="E60" t="str">
            <v>КЛОЧКО Алина Валерьевна</v>
          </cell>
          <cell r="F60" t="str">
            <v>1 СР</v>
          </cell>
          <cell r="G60" t="str">
            <v>Омская область</v>
          </cell>
        </row>
        <row r="61">
          <cell r="B61">
            <v>101</v>
          </cell>
          <cell r="E61" t="str">
            <v>КЛОЧКО Алина Валерьевна</v>
          </cell>
          <cell r="F61" t="str">
            <v>1 СР</v>
          </cell>
          <cell r="G61" t="str">
            <v>Омская область</v>
          </cell>
        </row>
        <row r="62">
          <cell r="A62">
            <v>19</v>
          </cell>
          <cell r="B62">
            <v>97</v>
          </cell>
          <cell r="E62" t="str">
            <v>КЛОЧКО Алина Валерьевна</v>
          </cell>
          <cell r="F62" t="str">
            <v>1 СР</v>
          </cell>
          <cell r="G62" t="str">
            <v>Омская область</v>
          </cell>
        </row>
        <row r="63">
          <cell r="B63">
            <v>94</v>
          </cell>
          <cell r="E63" t="str">
            <v>КЛОЧКО Алина Валерьевна</v>
          </cell>
          <cell r="F63" t="str">
            <v>1 СР</v>
          </cell>
          <cell r="G63" t="str">
            <v>Омская область</v>
          </cell>
        </row>
        <row r="64">
          <cell r="A64">
            <v>20</v>
          </cell>
          <cell r="B64">
            <v>99</v>
          </cell>
          <cell r="E64" t="str">
            <v>КЛОЧКО Алина Валерьевна</v>
          </cell>
          <cell r="F64" t="str">
            <v>1 СР</v>
          </cell>
          <cell r="G64" t="str">
            <v>Омская область</v>
          </cell>
        </row>
        <row r="65">
          <cell r="B65">
            <v>98</v>
          </cell>
          <cell r="E65" t="str">
            <v>КЛОЧКО Алина Валерьевна</v>
          </cell>
          <cell r="F65" t="str">
            <v>1 СР</v>
          </cell>
          <cell r="G65" t="str">
            <v>Омская область</v>
          </cell>
        </row>
        <row r="66">
          <cell r="A66">
            <v>21</v>
          </cell>
          <cell r="B66">
            <v>95</v>
          </cell>
          <cell r="E66" t="str">
            <v>КЛОЧКО Алина Валерьевна</v>
          </cell>
          <cell r="F66" t="str">
            <v>1 СР</v>
          </cell>
          <cell r="G66" t="str">
            <v>Омская область</v>
          </cell>
        </row>
        <row r="67">
          <cell r="B67">
            <v>96</v>
          </cell>
          <cell r="E67" t="str">
            <v>КЛОЧКО Алина Валерьевна</v>
          </cell>
          <cell r="F67" t="str">
            <v>1 СР</v>
          </cell>
          <cell r="G67" t="str">
            <v>Омская область</v>
          </cell>
        </row>
        <row r="68">
          <cell r="A68">
            <v>22</v>
          </cell>
          <cell r="B68">
            <v>108</v>
          </cell>
          <cell r="E68" t="str">
            <v>КЛОЧКО Алина Валерьевна</v>
          </cell>
          <cell r="F68" t="str">
            <v>1 СР</v>
          </cell>
          <cell r="G68" t="str">
            <v>Омская область</v>
          </cell>
        </row>
        <row r="69">
          <cell r="B69">
            <v>107</v>
          </cell>
          <cell r="E69" t="str">
            <v>КЛОЧКО Алина Валерьевна</v>
          </cell>
          <cell r="F69" t="str">
            <v>1 СР</v>
          </cell>
          <cell r="G69" t="str">
            <v>Омская область</v>
          </cell>
        </row>
        <row r="70">
          <cell r="A70" t="str">
            <v>вк</v>
          </cell>
          <cell r="B70">
            <v>79</v>
          </cell>
          <cell r="E70" t="str">
            <v>БРУЕВ Матвей Алексеевич</v>
          </cell>
          <cell r="F70" t="str">
            <v>1 СР</v>
          </cell>
          <cell r="G70" t="str">
            <v>Омская область</v>
          </cell>
        </row>
        <row r="71">
          <cell r="B71">
            <v>80</v>
          </cell>
          <cell r="E71" t="str">
            <v>ВОЛИК Даниил Евгеньевич</v>
          </cell>
          <cell r="F71" t="str">
            <v>1 СР</v>
          </cell>
          <cell r="G71" t="str">
            <v>Омская область</v>
          </cell>
        </row>
        <row r="72">
          <cell r="A72">
            <v>24</v>
          </cell>
          <cell r="B72">
            <v>100</v>
          </cell>
          <cell r="E72" t="str">
            <v>КЛОЧКО Алина Валерьевна</v>
          </cell>
          <cell r="F72" t="str">
            <v>1 СР</v>
          </cell>
          <cell r="G72" t="str">
            <v>Омская область</v>
          </cell>
        </row>
        <row r="73">
          <cell r="B73">
            <v>102</v>
          </cell>
          <cell r="E73" t="str">
            <v>КЛОЧКО Алина Валерьевна</v>
          </cell>
          <cell r="F73" t="str">
            <v>1 СР</v>
          </cell>
          <cell r="G73" t="str">
            <v>Омская область</v>
          </cell>
        </row>
        <row r="74">
          <cell r="A74">
            <v>25</v>
          </cell>
          <cell r="B74">
            <v>37</v>
          </cell>
          <cell r="E74" t="str">
            <v>ПОНАМАРЕВ Кирилл Николаевич</v>
          </cell>
          <cell r="F74" t="str">
            <v>1 СР</v>
          </cell>
          <cell r="G74" t="str">
            <v>Новосибирская область</v>
          </cell>
        </row>
        <row r="75">
          <cell r="B75">
            <v>38</v>
          </cell>
          <cell r="E75" t="str">
            <v>ЦАРЕВА Ольга Романовна</v>
          </cell>
          <cell r="F75" t="str">
            <v>2 ЮН</v>
          </cell>
          <cell r="G75" t="str">
            <v>Новосибирская область</v>
          </cell>
        </row>
        <row r="76">
          <cell r="A76">
            <v>26</v>
          </cell>
          <cell r="B76">
            <v>63</v>
          </cell>
          <cell r="E76" t="str">
            <v>ПРОТАСОВ Никита Евгеньевич</v>
          </cell>
          <cell r="F76" t="str">
            <v>2 СР</v>
          </cell>
          <cell r="G76" t="str">
            <v>Новосибирская область</v>
          </cell>
        </row>
        <row r="77">
          <cell r="B77">
            <v>64</v>
          </cell>
          <cell r="E77" t="str">
            <v>СЕМЬЯНОВ Александр Андреевич</v>
          </cell>
          <cell r="F77" t="str">
            <v>КМС</v>
          </cell>
          <cell r="G77" t="str">
            <v>Новосибирская область</v>
          </cell>
        </row>
        <row r="78">
          <cell r="A78">
            <v>27</v>
          </cell>
          <cell r="B78">
            <v>39</v>
          </cell>
          <cell r="E78" t="str">
            <v>ИВАНОВА Анна Сергеевна</v>
          </cell>
          <cell r="F78" t="str">
            <v>2 ЮН</v>
          </cell>
          <cell r="G78" t="str">
            <v>Новосибирская область</v>
          </cell>
        </row>
        <row r="79">
          <cell r="B79">
            <v>25</v>
          </cell>
          <cell r="E79" t="str">
            <v>БУРТАСОВ Ростислав Александрович</v>
          </cell>
          <cell r="F79" t="str">
            <v>2 СР</v>
          </cell>
          <cell r="G79" t="str">
            <v>Новосибирская область</v>
          </cell>
        </row>
        <row r="80">
          <cell r="A80">
            <v>28</v>
          </cell>
          <cell r="B80">
            <v>61</v>
          </cell>
          <cell r="E80" t="str">
            <v>ГРЕЧКИН Максим Евгеньевич</v>
          </cell>
          <cell r="F80" t="str">
            <v>1 СР</v>
          </cell>
          <cell r="G80" t="str">
            <v>Новосибирская область</v>
          </cell>
        </row>
        <row r="81">
          <cell r="B81">
            <v>67</v>
          </cell>
          <cell r="E81" t="str">
            <v>ГЕРАСИМОВА Александра Павловна</v>
          </cell>
          <cell r="F81" t="str">
            <v>КМС</v>
          </cell>
          <cell r="G81" t="str">
            <v>Новосибирская область</v>
          </cell>
        </row>
        <row r="82">
          <cell r="A82">
            <v>29</v>
          </cell>
          <cell r="B82">
            <v>6</v>
          </cell>
          <cell r="E82" t="str">
            <v>ШУБИНА Анна Павловна</v>
          </cell>
          <cell r="F82" t="str">
            <v>1 СР</v>
          </cell>
          <cell r="G82" t="str">
            <v>Кемеровская область</v>
          </cell>
        </row>
        <row r="83">
          <cell r="B83">
            <v>3</v>
          </cell>
          <cell r="E83" t="str">
            <v>ЛЕОНОВ Степан Антонович</v>
          </cell>
          <cell r="F83" t="str">
            <v>КМС</v>
          </cell>
          <cell r="G83" t="str">
            <v>Кемеровская область</v>
          </cell>
        </row>
      </sheetData>
      <sheetData sheetId="45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Федерация велосипедного спорта Омской области</v>
          </cell>
        </row>
        <row r="7">
          <cell r="A7" t="str">
            <v>ПЕРВЕНСТВО ОМСКОЙ ОБЛАСТИ</v>
          </cell>
        </row>
        <row r="8">
          <cell r="A8" t="str">
            <v>по велосипедному спорту</v>
          </cell>
        </row>
        <row r="10">
          <cell r="A10" t="str">
            <v xml:space="preserve">ИТОГОВЫЙ ПРОТОКОЛ </v>
          </cell>
        </row>
        <row r="11">
          <cell r="A11" t="str">
            <v>парная гонка</v>
          </cell>
        </row>
        <row r="12">
          <cell r="A12" t="str">
            <v>ЮНОШИ 15-16 ЛЕТ</v>
          </cell>
        </row>
        <row r="14">
          <cell r="A14" t="str">
            <v xml:space="preserve">МЕСТО ПРОВЕДЕНИЯ: г. ОМСК </v>
          </cell>
        </row>
        <row r="15">
          <cell r="A15" t="str">
            <v>ДАТА ПРОВЕДЕНИЯ: 25 АПРЕЛЯ 2021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ДОЦЕНКО С.А. (ВК, г. ОМСК) </v>
          </cell>
        </row>
        <row r="19">
          <cell r="A19" t="str">
            <v>ГЛАВНЫЙ СЕКРЕТАРЬ:</v>
          </cell>
          <cell r="G19" t="str">
            <v>СЛАБКОВСКАЯ В.Н. ( 1К, г. ОМСК)</v>
          </cell>
        </row>
        <row r="20">
          <cell r="A20" t="str">
            <v>СУДЬЯ НА ФИНИШЕ:</v>
          </cell>
          <cell r="G20" t="str">
            <v xml:space="preserve">ШУНАЙЛОВ А.В. (2, г. ОМСК) 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КОД ФВСР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</row>
        <row r="24">
          <cell r="A24">
            <v>1</v>
          </cell>
          <cell r="B24">
            <v>97</v>
          </cell>
          <cell r="C24">
            <v>10139109296</v>
          </cell>
          <cell r="D24">
            <v>40765</v>
          </cell>
          <cell r="E24" t="str">
            <v>КЛОЧКО Алина Валерьевна</v>
          </cell>
          <cell r="F24" t="str">
            <v>1 СР</v>
          </cell>
          <cell r="G24" t="str">
            <v>Омская область</v>
          </cell>
        </row>
        <row r="25">
          <cell r="B25">
            <v>94</v>
          </cell>
          <cell r="C25">
            <v>10139109296</v>
          </cell>
          <cell r="D25">
            <v>40765</v>
          </cell>
          <cell r="E25" t="str">
            <v>КЛОЧКО Алина Валерьевна</v>
          </cell>
          <cell r="F25" t="str">
            <v>1 СР</v>
          </cell>
          <cell r="G25" t="str">
            <v>Омская область</v>
          </cell>
        </row>
        <row r="26">
          <cell r="A26">
            <v>2</v>
          </cell>
          <cell r="B26">
            <v>99</v>
          </cell>
          <cell r="C26">
            <v>10139109296</v>
          </cell>
          <cell r="D26">
            <v>40765</v>
          </cell>
          <cell r="E26" t="str">
            <v>КЛОЧКО Алина Валерьевна</v>
          </cell>
          <cell r="F26" t="str">
            <v>1 СР</v>
          </cell>
          <cell r="G26" t="str">
            <v>Омская область</v>
          </cell>
        </row>
        <row r="27">
          <cell r="B27">
            <v>98</v>
          </cell>
          <cell r="C27">
            <v>10139109296</v>
          </cell>
          <cell r="D27">
            <v>40765</v>
          </cell>
          <cell r="E27" t="str">
            <v>КЛОЧКО Алина Валерьевна</v>
          </cell>
          <cell r="F27" t="str">
            <v>1 СР</v>
          </cell>
          <cell r="G27" t="str">
            <v>Омская область</v>
          </cell>
        </row>
        <row r="28">
          <cell r="A28">
            <v>3</v>
          </cell>
          <cell r="B28">
            <v>95</v>
          </cell>
          <cell r="C28">
            <v>10139109296</v>
          </cell>
          <cell r="D28">
            <v>40765</v>
          </cell>
          <cell r="E28" t="str">
            <v>КЛОЧКО Алина Валерьевна</v>
          </cell>
          <cell r="F28" t="str">
            <v>1 СР</v>
          </cell>
          <cell r="G28" t="str">
            <v>Омская область</v>
          </cell>
        </row>
        <row r="29">
          <cell r="B29">
            <v>96</v>
          </cell>
          <cell r="C29">
            <v>10139109296</v>
          </cell>
          <cell r="D29">
            <v>40765</v>
          </cell>
          <cell r="E29" t="str">
            <v>КЛОЧКО Алина Валерьевна</v>
          </cell>
          <cell r="F29" t="str">
            <v>1 СР</v>
          </cell>
          <cell r="G29" t="str">
            <v>Омская область</v>
          </cell>
        </row>
        <row r="30">
          <cell r="A30">
            <v>4</v>
          </cell>
          <cell r="B30">
            <v>93</v>
          </cell>
          <cell r="C30">
            <v>10139109296</v>
          </cell>
          <cell r="D30">
            <v>40765</v>
          </cell>
          <cell r="E30" t="str">
            <v>КЛОЧКО Алина Валерьевна</v>
          </cell>
          <cell r="F30" t="str">
            <v>1 СР</v>
          </cell>
          <cell r="G30" t="str">
            <v>Омская область</v>
          </cell>
        </row>
        <row r="31">
          <cell r="B31">
            <v>101</v>
          </cell>
          <cell r="C31">
            <v>10139109296</v>
          </cell>
          <cell r="D31">
            <v>40765</v>
          </cell>
          <cell r="E31" t="str">
            <v>КЛОЧКО Алина Валерьевна</v>
          </cell>
          <cell r="F31" t="str">
            <v>1 СР</v>
          </cell>
          <cell r="G31" t="str">
            <v>Омская область</v>
          </cell>
        </row>
        <row r="32">
          <cell r="A32">
            <v>5</v>
          </cell>
          <cell r="B32">
            <v>79</v>
          </cell>
          <cell r="C32">
            <v>10133971532</v>
          </cell>
          <cell r="D32">
            <v>40395</v>
          </cell>
          <cell r="E32" t="str">
            <v>БРУЕВ Матвей Алексеевич</v>
          </cell>
          <cell r="F32" t="str">
            <v>1 СР</v>
          </cell>
          <cell r="G32" t="str">
            <v>Омская область</v>
          </cell>
        </row>
        <row r="33">
          <cell r="B33">
            <v>80</v>
          </cell>
          <cell r="C33">
            <v>10133949708</v>
          </cell>
          <cell r="D33">
            <v>40360</v>
          </cell>
          <cell r="E33" t="str">
            <v>ВОЛИК Даниил Евгеньевич</v>
          </cell>
          <cell r="F33" t="str">
            <v>1 СР</v>
          </cell>
          <cell r="G33" t="str">
            <v>Омская область</v>
          </cell>
        </row>
        <row r="34">
          <cell r="A34">
            <v>6</v>
          </cell>
          <cell r="B34">
            <v>108</v>
          </cell>
          <cell r="C34">
            <v>10139109296</v>
          </cell>
          <cell r="D34">
            <v>40765</v>
          </cell>
          <cell r="E34" t="str">
            <v>КЛОЧКО Алина Валерьевна</v>
          </cell>
          <cell r="F34" t="str">
            <v>1 СР</v>
          </cell>
          <cell r="G34" t="str">
            <v>Омская область</v>
          </cell>
        </row>
        <row r="35">
          <cell r="B35">
            <v>107</v>
          </cell>
          <cell r="C35">
            <v>10139109296</v>
          </cell>
          <cell r="D35">
            <v>40765</v>
          </cell>
          <cell r="E35" t="str">
            <v>КЛОЧКО Алина Валерьевна</v>
          </cell>
          <cell r="F35" t="str">
            <v>1 СР</v>
          </cell>
          <cell r="G35" t="str">
            <v>Омская область</v>
          </cell>
        </row>
        <row r="36">
          <cell r="A36">
            <v>7</v>
          </cell>
          <cell r="B36">
            <v>100</v>
          </cell>
          <cell r="C36">
            <v>10139109296</v>
          </cell>
          <cell r="D36">
            <v>40765</v>
          </cell>
          <cell r="E36" t="str">
            <v>КЛОЧКО Алина Валерьевна</v>
          </cell>
          <cell r="F36" t="str">
            <v>1 СР</v>
          </cell>
          <cell r="G36" t="str">
            <v>Омская область</v>
          </cell>
        </row>
        <row r="37">
          <cell r="B37">
            <v>102</v>
          </cell>
          <cell r="C37">
            <v>10139109296</v>
          </cell>
          <cell r="D37">
            <v>40765</v>
          </cell>
          <cell r="E37" t="str">
            <v>КЛОЧКО Алина Валерьевна</v>
          </cell>
          <cell r="F37" t="str">
            <v>1 СР</v>
          </cell>
          <cell r="G37" t="str">
            <v>Омская область</v>
          </cell>
        </row>
        <row r="41">
          <cell r="A41" t="str">
            <v>ПОГОДНЫЕ УСЛОВИЯ</v>
          </cell>
        </row>
        <row r="42">
          <cell r="A42" t="str">
            <v xml:space="preserve">  Погода в начале | Погода в конце | Т в начале | Т в конце | Влажность</v>
          </cell>
        </row>
        <row r="43">
          <cell r="A43" t="str">
            <v xml:space="preserve">                     Ясно      |          Ясно           |     +11.0      |     +16.0    |    54             </v>
          </cell>
        </row>
        <row r="47">
          <cell r="A47" t="str">
            <v>ТЕХНИЧЕСКИЙ ДЕЛЕГАТ</v>
          </cell>
          <cell r="E47" t="str">
            <v>ГЛАВНЫЙ СУДЬЯ</v>
          </cell>
        </row>
        <row r="51">
          <cell r="E51" t="str">
            <v xml:space="preserve">ДОЦЕНКО С.А. (ВК, г. ОМСК) </v>
          </cell>
        </row>
      </sheetData>
      <sheetData sheetId="46"/>
      <sheetData sheetId="47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Федерация велосипедного спорта Омской области</v>
          </cell>
        </row>
        <row r="7">
          <cell r="A7" t="str">
            <v>ОТКРЫТЫЕ ОБЛАСТНЫЕ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ИТОГОВЫЙ ПРОТОКОЛ</v>
          </cell>
        </row>
        <row r="11">
          <cell r="A11" t="str">
            <v>трек - скретч</v>
          </cell>
        </row>
        <row r="12">
          <cell r="A12" t="str">
            <v>девушки 13-14 лет</v>
          </cell>
        </row>
        <row r="14">
          <cell r="A14" t="str">
            <v>МЕСТО ПРОВЕДЕНИЯ: г. ОМСК - "Олимпийский велотрек"</v>
          </cell>
        </row>
        <row r="15">
          <cell r="A15" t="str">
            <v>ДАТА ПРОВЕДЕНИЯ: 13 МАРТА 2021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</row>
        <row r="19">
          <cell r="A19" t="str">
            <v>ГЛАВНЫЙ СЕКРЕТАРЬ:</v>
          </cell>
        </row>
        <row r="20">
          <cell r="A20" t="str">
            <v>СУДЬЯ НА ФИНИШЕ:</v>
          </cell>
        </row>
        <row r="23">
          <cell r="A23" t="str">
            <v>МЕСТО</v>
          </cell>
          <cell r="B23" t="str">
            <v>НОМЕР</v>
          </cell>
          <cell r="C23" t="str">
            <v>КОД UCI</v>
          </cell>
          <cell r="D23" t="str">
            <v>КОД ФВСР</v>
          </cell>
          <cell r="E23" t="str">
            <v>ФАМИЛИЯ ИМЯ</v>
          </cell>
          <cell r="F23" t="str">
            <v>ГОД РОЖД.</v>
          </cell>
          <cell r="G23" t="str">
            <v>РАЗРЯД,
ЗВАНИЕ</v>
          </cell>
        </row>
        <row r="24">
          <cell r="A24">
            <v>1</v>
          </cell>
          <cell r="B24">
            <v>76</v>
          </cell>
          <cell r="C24">
            <v>10133681744</v>
          </cell>
          <cell r="E24" t="str">
            <v>ГОРОХ Кирилл Денисович</v>
          </cell>
          <cell r="F24" t="str">
            <v>1 СР</v>
          </cell>
          <cell r="G24" t="str">
            <v>Омская область</v>
          </cell>
        </row>
        <row r="25">
          <cell r="A25">
            <v>2</v>
          </cell>
          <cell r="B25">
            <v>121</v>
          </cell>
          <cell r="C25">
            <v>10139109296</v>
          </cell>
          <cell r="E25" t="str">
            <v>КЛОЧКО Алина Валерьевна</v>
          </cell>
          <cell r="F25" t="str">
            <v>1 СР</v>
          </cell>
          <cell r="G25" t="str">
            <v>Омская область</v>
          </cell>
        </row>
        <row r="26">
          <cell r="A26">
            <v>3</v>
          </cell>
          <cell r="B26">
            <v>132</v>
          </cell>
          <cell r="C26">
            <v>10139109296</v>
          </cell>
          <cell r="E26" t="str">
            <v>КЛОЧКО Алина Валерьевна</v>
          </cell>
          <cell r="F26" t="str">
            <v>1 СР</v>
          </cell>
          <cell r="G26" t="str">
            <v>Омская область</v>
          </cell>
        </row>
        <row r="27">
          <cell r="A27">
            <v>4</v>
          </cell>
          <cell r="B27">
            <v>133</v>
          </cell>
          <cell r="C27">
            <v>10139109296</v>
          </cell>
          <cell r="E27" t="str">
            <v>КЛОЧКО Алина Валерьевна</v>
          </cell>
          <cell r="F27" t="str">
            <v>1 СР</v>
          </cell>
          <cell r="G27" t="str">
            <v>Омская область</v>
          </cell>
        </row>
        <row r="28">
          <cell r="A28">
            <v>5</v>
          </cell>
          <cell r="B28">
            <v>78</v>
          </cell>
          <cell r="C28">
            <v>10133791878</v>
          </cell>
          <cell r="E28" t="str">
            <v>ГЛЕБОВ Денис Сергеевич</v>
          </cell>
          <cell r="F28" t="str">
            <v>1 СР</v>
          </cell>
          <cell r="G28" t="str">
            <v>Омская область</v>
          </cell>
        </row>
        <row r="29">
          <cell r="A29">
            <v>6</v>
          </cell>
          <cell r="B29">
            <v>115</v>
          </cell>
          <cell r="C29">
            <v>10139109296</v>
          </cell>
          <cell r="E29" t="str">
            <v>КЛОЧКО Алина Валерьевна</v>
          </cell>
          <cell r="F29" t="str">
            <v>1 СР</v>
          </cell>
          <cell r="G29" t="str">
            <v>Омская область</v>
          </cell>
        </row>
        <row r="30">
          <cell r="A30">
            <v>7</v>
          </cell>
          <cell r="B30">
            <v>81</v>
          </cell>
          <cell r="C30">
            <v>10149834163</v>
          </cell>
          <cell r="E30" t="str">
            <v>ЯНУШКЕВИЧ Юлианна Валентиновна</v>
          </cell>
          <cell r="F30" t="str">
            <v>2 СР</v>
          </cell>
          <cell r="G30" t="str">
            <v>Омская область</v>
          </cell>
        </row>
        <row r="32">
          <cell r="A32" t="str">
            <v>ПОГОДНЫЕ УСЛОВИЯ</v>
          </cell>
        </row>
        <row r="33">
          <cell r="A33" t="str">
            <v>На улице:          | Т°С в начале | Т°С в конце | Влажность</v>
          </cell>
          <cell r="G33" t="str">
            <v xml:space="preserve"> Заявл. | Старт. | Финиш.| Н финиш | ДКВ | Н старт |    ЗМС    | МСМК | МС | КМС | 1 и др. |</v>
          </cell>
        </row>
        <row r="34">
          <cell r="A34" t="str">
            <v xml:space="preserve">                          |      +11.0       |      +16.0      |        54%             </v>
          </cell>
          <cell r="G34" t="str">
            <v xml:space="preserve">    18     |    18     |      0       |       18        |    0    |      0      |       0       |      0     |    0   |    0    |     0     |</v>
          </cell>
        </row>
        <row r="35">
          <cell r="A35" t="str">
            <v>На треке:          | Т°С в начале |  Т°С в конце | Влажность</v>
          </cell>
          <cell r="G35" t="str">
            <v>По итогам гонки: | субъектов РФ  |  Выполнено по ЕВСК:    | МСМК  | МС | КМС |    1 р.   |</v>
          </cell>
        </row>
        <row r="36">
          <cell r="A36" t="str">
            <v xml:space="preserve">                         |       +27.0       |      +28,5       |        47%             </v>
          </cell>
          <cell r="G36" t="str">
            <v xml:space="preserve">                                |               7              |                                               |       0      |   2  |    2    |      0     | </v>
          </cell>
        </row>
        <row r="38">
          <cell r="A38" t="str">
            <v>ТЕХНИЧЕСКИЙ ДЕЛЕГАТ</v>
          </cell>
          <cell r="G38" t="str">
            <v>ГЛАВНЫЙ СУДЬЯ</v>
          </cell>
        </row>
        <row r="42">
          <cell r="G42" t="str">
            <v xml:space="preserve">СТАРЧЕНКОВ С.А. (ВК, г. ОМСК) </v>
          </cell>
        </row>
      </sheetData>
      <sheetData sheetId="48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Федерация велосипедного спорта Омской области</v>
          </cell>
        </row>
        <row r="7">
          <cell r="A7" t="str">
            <v>ВСЕРОССИЙСКИЕ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>3-й этап-групповая гонка</v>
          </cell>
        </row>
        <row r="11">
          <cell r="A11" t="str">
            <v>шоссе-многодневная гонка</v>
          </cell>
        </row>
        <row r="12">
          <cell r="A12" t="str">
            <v>ЮНОШИ 15-16 ЛЕТ</v>
          </cell>
        </row>
        <row r="14">
          <cell r="A14" t="str">
            <v xml:space="preserve">МЕСТО ПРОВЕДЕНИЯ: г. ОМСК </v>
          </cell>
        </row>
        <row r="15">
          <cell r="A15" t="str">
            <v>ДАТА ПРОВЕДЕНИЯ: 13 МАЯ 2021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  <cell r="G18" t="str">
            <v xml:space="preserve">ДОЦЕНКО С.А. (ВК, г. ОМСК) </v>
          </cell>
        </row>
        <row r="19">
          <cell r="A19" t="str">
            <v>ГЛАВНЫЙ СЕКРЕТАРЬ:</v>
          </cell>
          <cell r="G19" t="str">
            <v>СЛАБКОВСКАЯ В.Н. ( 1К, г. ОМСК)</v>
          </cell>
        </row>
        <row r="20">
          <cell r="A20" t="str">
            <v>СУДЬЯ НА ФИНИШЕ:</v>
          </cell>
          <cell r="G20" t="str">
            <v xml:space="preserve">САВИЦКИЙ К.Н. (ВК, г. НОВОСИБИРСК) 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КОД ФВСР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</row>
        <row r="24">
          <cell r="A24">
            <v>1</v>
          </cell>
          <cell r="B24">
            <v>1</v>
          </cell>
          <cell r="C24">
            <v>10133001633</v>
          </cell>
          <cell r="D24">
            <v>39649</v>
          </cell>
          <cell r="E24" t="str">
            <v>СПЕСИВЦЕВ Михаил Алексеевич</v>
          </cell>
          <cell r="F24" t="str">
            <v>КМС</v>
          </cell>
          <cell r="G24" t="str">
            <v>Кемеровская область</v>
          </cell>
        </row>
        <row r="25">
          <cell r="B25">
            <v>2</v>
          </cell>
          <cell r="C25">
            <v>10149837294</v>
          </cell>
          <cell r="D25">
            <v>39867</v>
          </cell>
          <cell r="E25" t="str">
            <v>ПЕЧЕРИН Дмитрий Владиславович</v>
          </cell>
          <cell r="F25" t="str">
            <v>КМС</v>
          </cell>
          <cell r="G25" t="str">
            <v>Кемеровская область</v>
          </cell>
        </row>
        <row r="26">
          <cell r="B26">
            <v>3</v>
          </cell>
          <cell r="C26">
            <v>10137061485</v>
          </cell>
          <cell r="D26">
            <v>40480</v>
          </cell>
          <cell r="E26" t="str">
            <v>ЛЕОНОВ Степан Антонович</v>
          </cell>
          <cell r="F26" t="str">
            <v>КМС</v>
          </cell>
          <cell r="G26" t="str">
            <v>Кемеровская область</v>
          </cell>
        </row>
        <row r="27">
          <cell r="B27">
            <v>4</v>
          </cell>
          <cell r="C27">
            <v>10149843863</v>
          </cell>
          <cell r="D27">
            <v>40297</v>
          </cell>
          <cell r="E27" t="str">
            <v>ЕФРЕМОВА Карина Владимировна</v>
          </cell>
          <cell r="F27" t="str">
            <v>КМС</v>
          </cell>
          <cell r="G27" t="str">
            <v>Кемеровская область</v>
          </cell>
        </row>
        <row r="28">
          <cell r="B28">
            <v>5</v>
          </cell>
          <cell r="C28">
            <v>10165112673</v>
          </cell>
          <cell r="D28">
            <v>40111</v>
          </cell>
          <cell r="E28" t="str">
            <v>ГРУДИНИН Егор Артемович</v>
          </cell>
          <cell r="F28" t="str">
            <v>2 СР</v>
          </cell>
          <cell r="G28" t="str">
            <v>Кемеровская область</v>
          </cell>
        </row>
        <row r="29">
          <cell r="B29">
            <v>6</v>
          </cell>
          <cell r="C29">
            <v>10156937694</v>
          </cell>
          <cell r="D29">
            <v>40710</v>
          </cell>
          <cell r="E29" t="str">
            <v>ШУБИНА Анна Павловна</v>
          </cell>
          <cell r="F29" t="str">
            <v>1 СР</v>
          </cell>
          <cell r="G29" t="str">
            <v>Кемеровская область</v>
          </cell>
        </row>
        <row r="30">
          <cell r="A30">
            <v>2</v>
          </cell>
          <cell r="B30">
            <v>8</v>
          </cell>
          <cell r="C30">
            <v>10160931064</v>
          </cell>
          <cell r="D30">
            <v>40814</v>
          </cell>
          <cell r="E30" t="str">
            <v>ЧЕРЕПАНОВА Елизавета Олеговна</v>
          </cell>
          <cell r="F30" t="str">
            <v>2 СР</v>
          </cell>
          <cell r="G30" t="str">
            <v>Кемеровская область</v>
          </cell>
        </row>
        <row r="31">
          <cell r="B31">
            <v>9</v>
          </cell>
          <cell r="C31">
            <v>10149840227</v>
          </cell>
          <cell r="D31">
            <v>40690</v>
          </cell>
          <cell r="E31" t="str">
            <v>СМЕТАНИН Данил Андреевич</v>
          </cell>
          <cell r="F31" t="str">
            <v>3 СР</v>
          </cell>
          <cell r="G31" t="str">
            <v>Кемеровская область</v>
          </cell>
        </row>
        <row r="32">
          <cell r="B32">
            <v>10</v>
          </cell>
          <cell r="C32">
            <v>0</v>
          </cell>
          <cell r="D32">
            <v>41192</v>
          </cell>
          <cell r="E32" t="str">
            <v>ФЕДОСОВ Федор Эдуардович</v>
          </cell>
          <cell r="F32" t="str">
            <v>3 СР</v>
          </cell>
          <cell r="G32" t="str">
            <v>Кемеровская область</v>
          </cell>
        </row>
        <row r="33">
          <cell r="B33">
            <v>11</v>
          </cell>
          <cell r="C33">
            <v>0</v>
          </cell>
          <cell r="D33">
            <v>41358</v>
          </cell>
          <cell r="E33" t="str">
            <v>ШИПАЛОВА Виктория Юрьевна</v>
          </cell>
          <cell r="F33" t="str">
            <v>1 ЮН</v>
          </cell>
          <cell r="G33" t="str">
            <v>Кемеровская область</v>
          </cell>
        </row>
        <row r="34">
          <cell r="B34">
            <v>12</v>
          </cell>
          <cell r="C34">
            <v>10114286996</v>
          </cell>
          <cell r="D34">
            <v>39383</v>
          </cell>
          <cell r="E34" t="str">
            <v>КРАСЮК Варвара Владимировна</v>
          </cell>
          <cell r="F34" t="str">
            <v>КМС</v>
          </cell>
          <cell r="G34" t="str">
            <v>Кемеровская область</v>
          </cell>
        </row>
        <row r="35">
          <cell r="B35">
            <v>13</v>
          </cell>
          <cell r="C35">
            <v>0</v>
          </cell>
          <cell r="D35">
            <v>41546</v>
          </cell>
          <cell r="E35" t="str">
            <v>ГРОМОВ Максим Сергеевич</v>
          </cell>
          <cell r="F35" t="str">
            <v>1 ЮН</v>
          </cell>
          <cell r="G35" t="str">
            <v>Кемеровская область</v>
          </cell>
        </row>
        <row r="36">
          <cell r="A36">
            <v>3</v>
          </cell>
          <cell r="B36">
            <v>14</v>
          </cell>
          <cell r="C36">
            <v>10153663340</v>
          </cell>
          <cell r="D36">
            <v>40583</v>
          </cell>
          <cell r="E36" t="str">
            <v>ЕФИМОВ Марк Владиславович</v>
          </cell>
          <cell r="F36" t="str">
            <v>2 СР</v>
          </cell>
          <cell r="G36" t="str">
            <v>Кемеровская область</v>
          </cell>
        </row>
        <row r="37">
          <cell r="B37">
            <v>15</v>
          </cell>
          <cell r="C37">
            <v>0</v>
          </cell>
          <cell r="D37">
            <v>40753</v>
          </cell>
          <cell r="E37" t="str">
            <v>ЛЕДОМСКИЙ Андрей Александрович</v>
          </cell>
          <cell r="F37" t="str">
            <v>1 ЮН</v>
          </cell>
          <cell r="G37" t="str">
            <v>Кемеровская область</v>
          </cell>
        </row>
        <row r="38">
          <cell r="B38">
            <v>16</v>
          </cell>
          <cell r="C38">
            <v>10139995131</v>
          </cell>
          <cell r="D38">
            <v>40711</v>
          </cell>
          <cell r="E38" t="str">
            <v>ПЕШНИН Данил Викторович</v>
          </cell>
          <cell r="F38" t="str">
            <v>1 СР</v>
          </cell>
          <cell r="G38" t="str">
            <v>Кемеровская область</v>
          </cell>
        </row>
        <row r="39">
          <cell r="B39">
            <v>17</v>
          </cell>
          <cell r="C39">
            <v>0</v>
          </cell>
          <cell r="D39">
            <v>40746</v>
          </cell>
          <cell r="E39" t="str">
            <v>САРСАЦКИЙ Кирилл Денисович</v>
          </cell>
          <cell r="F39" t="str">
            <v>1 ЮН</v>
          </cell>
          <cell r="G39" t="str">
            <v>Кемеровская область</v>
          </cell>
        </row>
        <row r="40">
          <cell r="B40">
            <v>18</v>
          </cell>
          <cell r="C40">
            <v>0</v>
          </cell>
          <cell r="D40">
            <v>41200</v>
          </cell>
          <cell r="E40" t="str">
            <v>УШАКОВ Семен Евгеньевич</v>
          </cell>
          <cell r="F40" t="str">
            <v>1 ЮН</v>
          </cell>
          <cell r="G40" t="str">
            <v>Кемеровская область</v>
          </cell>
        </row>
        <row r="41">
          <cell r="A41">
            <v>4</v>
          </cell>
          <cell r="B41">
            <v>19</v>
          </cell>
          <cell r="C41">
            <v>0</v>
          </cell>
          <cell r="D41">
            <v>40668</v>
          </cell>
          <cell r="E41" t="str">
            <v>ШУМЕЕВ Тимофей Евгеньевич</v>
          </cell>
          <cell r="F41" t="str">
            <v>2 СР</v>
          </cell>
          <cell r="G41" t="str">
            <v>Кемеровская область</v>
          </cell>
        </row>
        <row r="42">
          <cell r="B42">
            <v>20</v>
          </cell>
          <cell r="C42">
            <v>10113103091</v>
          </cell>
          <cell r="D42">
            <v>39096</v>
          </cell>
          <cell r="E42" t="str">
            <v>КОНОНЕНКО Максим Алексеевич</v>
          </cell>
          <cell r="F42" t="str">
            <v>КМС</v>
          </cell>
          <cell r="G42" t="str">
            <v>Самарская область</v>
          </cell>
        </row>
        <row r="43">
          <cell r="B43">
            <v>21</v>
          </cell>
          <cell r="C43">
            <v>0</v>
          </cell>
          <cell r="D43">
            <v>41619</v>
          </cell>
          <cell r="E43" t="str">
            <v>РАЙШ Алиса Денисовна</v>
          </cell>
          <cell r="F43" t="str">
            <v>1 ЮН</v>
          </cell>
          <cell r="G43" t="str">
            <v>Новосибирская область</v>
          </cell>
        </row>
        <row r="44">
          <cell r="B44">
            <v>22</v>
          </cell>
          <cell r="C44">
            <v>0</v>
          </cell>
          <cell r="D44">
            <v>42000</v>
          </cell>
          <cell r="E44" t="str">
            <v>ЦЫГАНКОВА Алена Захаровна</v>
          </cell>
          <cell r="F44" t="str">
            <v>1 ЮН</v>
          </cell>
          <cell r="G44" t="str">
            <v>Новосибирская область</v>
          </cell>
        </row>
        <row r="45">
          <cell r="B45">
            <v>23</v>
          </cell>
          <cell r="C45">
            <v>10141013934</v>
          </cell>
          <cell r="D45">
            <v>40016</v>
          </cell>
          <cell r="E45" t="str">
            <v>БЕЛОБОРОДОВ Вячеслав Ильич</v>
          </cell>
          <cell r="F45" t="str">
            <v>КМС</v>
          </cell>
          <cell r="G45" t="str">
            <v>Новосибирская область</v>
          </cell>
        </row>
        <row r="46">
          <cell r="B46">
            <v>24</v>
          </cell>
          <cell r="C46">
            <v>10153688501</v>
          </cell>
          <cell r="D46">
            <v>40444</v>
          </cell>
          <cell r="E46" t="str">
            <v>АНОХИН Илья Сергеевич</v>
          </cell>
          <cell r="F46" t="str">
            <v>1 СР</v>
          </cell>
          <cell r="G46" t="str">
            <v>Новосибирская область</v>
          </cell>
        </row>
        <row r="47">
          <cell r="A47">
            <v>5</v>
          </cell>
          <cell r="B47">
            <v>25</v>
          </cell>
          <cell r="C47">
            <v>10164644245</v>
          </cell>
          <cell r="D47">
            <v>40365</v>
          </cell>
          <cell r="E47" t="str">
            <v>БУРТАСОВ Ростислав Александрович</v>
          </cell>
          <cell r="F47" t="str">
            <v>2 СР</v>
          </cell>
          <cell r="G47" t="str">
            <v>Новосибирская область</v>
          </cell>
        </row>
        <row r="48">
          <cell r="B48">
            <v>27</v>
          </cell>
          <cell r="C48">
            <v>10164812074</v>
          </cell>
          <cell r="D48">
            <v>40707</v>
          </cell>
          <cell r="E48" t="str">
            <v>ТЮПАНОВ Семен Николаевич</v>
          </cell>
          <cell r="F48" t="str">
            <v>2 СР</v>
          </cell>
          <cell r="G48" t="str">
            <v>Новосибирская область</v>
          </cell>
        </row>
        <row r="49">
          <cell r="B49">
            <v>28</v>
          </cell>
          <cell r="C49">
            <v>10143132675</v>
          </cell>
          <cell r="D49">
            <v>40219</v>
          </cell>
          <cell r="E49" t="str">
            <v>ГОРСКИЙ Петр Александрович</v>
          </cell>
          <cell r="F49" t="str">
            <v>1 СР</v>
          </cell>
          <cell r="G49" t="str">
            <v>Новосибирская область</v>
          </cell>
        </row>
        <row r="50">
          <cell r="B50">
            <v>29</v>
          </cell>
          <cell r="C50">
            <v>10146253550</v>
          </cell>
          <cell r="D50">
            <v>40889</v>
          </cell>
          <cell r="E50" t="str">
            <v>БРУМА Екатерина Вадимовна</v>
          </cell>
          <cell r="F50" t="str">
            <v>1 СР</v>
          </cell>
          <cell r="G50" t="str">
            <v>Новосибирская область</v>
          </cell>
        </row>
        <row r="51">
          <cell r="B51">
            <v>30</v>
          </cell>
          <cell r="C51">
            <v>10130118511</v>
          </cell>
          <cell r="D51">
            <v>39785</v>
          </cell>
          <cell r="E51" t="str">
            <v>ШАПКИН Егор Иванович</v>
          </cell>
          <cell r="F51" t="str">
            <v>1 СР</v>
          </cell>
          <cell r="G51" t="str">
            <v>Новосибирская область</v>
          </cell>
        </row>
        <row r="52">
          <cell r="B52">
            <v>31</v>
          </cell>
          <cell r="C52">
            <v>10146253348</v>
          </cell>
          <cell r="D52">
            <v>40406</v>
          </cell>
          <cell r="E52" t="str">
            <v>СИНИЦЫН Игорь Дмитриевич</v>
          </cell>
          <cell r="F52" t="str">
            <v>2 СР</v>
          </cell>
          <cell r="G52" t="str">
            <v>Новосибирская область</v>
          </cell>
        </row>
        <row r="53">
          <cell r="A53">
            <v>6</v>
          </cell>
          <cell r="B53">
            <v>32</v>
          </cell>
          <cell r="C53">
            <v>10143134695</v>
          </cell>
          <cell r="D53">
            <v>40351</v>
          </cell>
          <cell r="E53" t="str">
            <v>СЕРЕДА Матвей Станиславович</v>
          </cell>
          <cell r="F53" t="str">
            <v>2 СР</v>
          </cell>
          <cell r="G53" t="str">
            <v>Новосибирская область</v>
          </cell>
        </row>
        <row r="54">
          <cell r="B54">
            <v>33</v>
          </cell>
          <cell r="C54">
            <v>10146046315</v>
          </cell>
          <cell r="D54">
            <v>40493</v>
          </cell>
          <cell r="E54" t="str">
            <v>СЕРГЕЕВА София Александровна</v>
          </cell>
          <cell r="F54" t="str">
            <v>1 СР</v>
          </cell>
          <cell r="G54" t="str">
            <v>Новосибирская область</v>
          </cell>
        </row>
        <row r="55">
          <cell r="B55">
            <v>34</v>
          </cell>
          <cell r="C55">
            <v>10156861411</v>
          </cell>
          <cell r="D55">
            <v>40605</v>
          </cell>
          <cell r="E55" t="str">
            <v>АНДРОНОВА Валерия Владимировна</v>
          </cell>
          <cell r="F55" t="str">
            <v>2 СР</v>
          </cell>
          <cell r="G55" t="str">
            <v>Новосибирская область</v>
          </cell>
        </row>
        <row r="56">
          <cell r="B56">
            <v>35</v>
          </cell>
          <cell r="C56">
            <v>10153618678</v>
          </cell>
          <cell r="D56">
            <v>40520</v>
          </cell>
          <cell r="E56" t="str">
            <v>СТУДЕНКОВА Ярослава Петровна</v>
          </cell>
          <cell r="F56" t="str">
            <v>2 СР</v>
          </cell>
          <cell r="G56" t="str">
            <v>Новосибирская область</v>
          </cell>
        </row>
        <row r="57">
          <cell r="B57">
            <v>36</v>
          </cell>
          <cell r="C57">
            <v>10129901875</v>
          </cell>
          <cell r="D57">
            <v>40068</v>
          </cell>
          <cell r="E57" t="str">
            <v>НЕМЧАНИНОВ Алексей Александрович</v>
          </cell>
          <cell r="F57" t="str">
            <v>1 СР</v>
          </cell>
          <cell r="G57" t="str">
            <v>Новосибирская область</v>
          </cell>
        </row>
        <row r="58">
          <cell r="B58">
            <v>37</v>
          </cell>
          <cell r="C58">
            <v>10146252641</v>
          </cell>
          <cell r="D58">
            <v>40643</v>
          </cell>
          <cell r="E58" t="str">
            <v>ПОНАМАРЕВ Кирилл Николаевич</v>
          </cell>
          <cell r="F58" t="str">
            <v>1 СР</v>
          </cell>
          <cell r="G58" t="str">
            <v>Новосибирская область</v>
          </cell>
        </row>
        <row r="59">
          <cell r="A59">
            <v>7</v>
          </cell>
          <cell r="B59">
            <v>38</v>
          </cell>
          <cell r="C59">
            <v>10164811670</v>
          </cell>
          <cell r="D59">
            <v>41667</v>
          </cell>
          <cell r="E59" t="str">
            <v>ЦАРЕВА Ольга Романовна</v>
          </cell>
          <cell r="F59" t="str">
            <v>2 ЮН</v>
          </cell>
          <cell r="G59" t="str">
            <v>Новосибирская область</v>
          </cell>
        </row>
        <row r="60">
          <cell r="B60">
            <v>39</v>
          </cell>
          <cell r="C60">
            <v>10164425589</v>
          </cell>
          <cell r="D60">
            <v>41214</v>
          </cell>
          <cell r="E60" t="str">
            <v>ИВАНОВА Анна Сергеевна</v>
          </cell>
          <cell r="F60" t="str">
            <v>2 ЮН</v>
          </cell>
          <cell r="G60" t="str">
            <v>Новосибирская область</v>
          </cell>
        </row>
        <row r="61">
          <cell r="B61">
            <v>40</v>
          </cell>
          <cell r="C61">
            <v>10164567958</v>
          </cell>
          <cell r="D61">
            <v>41440</v>
          </cell>
          <cell r="E61" t="str">
            <v>ДМИТРИЕВ Роман Сергеевич</v>
          </cell>
          <cell r="F61" t="str">
            <v>2 ЮН</v>
          </cell>
          <cell r="G61" t="str">
            <v>Новосибирская область</v>
          </cell>
        </row>
        <row r="62">
          <cell r="B62">
            <v>41</v>
          </cell>
          <cell r="C62">
            <v>10164563312</v>
          </cell>
          <cell r="D62">
            <v>41225</v>
          </cell>
          <cell r="E62" t="str">
            <v>ДРОЗДОВ Данил Игоревич</v>
          </cell>
          <cell r="F62" t="str">
            <v>2 ЮН</v>
          </cell>
          <cell r="G62" t="str">
            <v>Новосибирская область</v>
          </cell>
        </row>
        <row r="63">
          <cell r="A63">
            <v>8</v>
          </cell>
          <cell r="B63">
            <v>42</v>
          </cell>
          <cell r="C63">
            <v>10164512283</v>
          </cell>
          <cell r="D63">
            <v>41087</v>
          </cell>
          <cell r="E63" t="str">
            <v>СТЕПИН Игорь Максимович</v>
          </cell>
          <cell r="F63" t="str">
            <v>2 ЮН</v>
          </cell>
          <cell r="G63" t="str">
            <v>Новосибирская область</v>
          </cell>
        </row>
        <row r="64">
          <cell r="B64">
            <v>43</v>
          </cell>
          <cell r="C64">
            <v>10146252439</v>
          </cell>
          <cell r="D64">
            <v>41138</v>
          </cell>
          <cell r="E64" t="str">
            <v>ПУДОВ Артур Иванович</v>
          </cell>
          <cell r="F64" t="str">
            <v>1 СР</v>
          </cell>
          <cell r="G64" t="str">
            <v>Новосибирская область</v>
          </cell>
        </row>
        <row r="65">
          <cell r="B65">
            <v>44</v>
          </cell>
          <cell r="C65">
            <v>0</v>
          </cell>
          <cell r="D65">
            <v>41464</v>
          </cell>
          <cell r="E65" t="str">
            <v>ХАЛИУЛЛИН Александр Артурович</v>
          </cell>
          <cell r="F65" t="str">
            <v>1 ЮН</v>
          </cell>
          <cell r="G65" t="str">
            <v>Новосибирская область</v>
          </cell>
        </row>
        <row r="66">
          <cell r="B66">
            <v>45</v>
          </cell>
          <cell r="C66">
            <v>0</v>
          </cell>
          <cell r="D66">
            <v>40886</v>
          </cell>
          <cell r="E66" t="str">
            <v>НИТЧЕНКО Артем Вячеславович</v>
          </cell>
          <cell r="F66" t="str">
            <v>3 СР</v>
          </cell>
          <cell r="G66" t="str">
            <v>Новосибирская область</v>
          </cell>
        </row>
        <row r="67">
          <cell r="B67">
            <v>46</v>
          </cell>
          <cell r="C67">
            <v>0</v>
          </cell>
          <cell r="D67">
            <v>41156</v>
          </cell>
          <cell r="E67" t="str">
            <v>ВОЛОДИН Роман Евгеньевич</v>
          </cell>
          <cell r="F67" t="str">
            <v>1 ЮН</v>
          </cell>
          <cell r="G67" t="str">
            <v>Новосибирская область</v>
          </cell>
        </row>
        <row r="68">
          <cell r="B68">
            <v>47</v>
          </cell>
          <cell r="C68">
            <v>10143131665</v>
          </cell>
          <cell r="D68">
            <v>40346</v>
          </cell>
          <cell r="E68" t="str">
            <v>ЛИПАТНИКОВА Яна Романовна</v>
          </cell>
          <cell r="F68" t="str">
            <v>КМС</v>
          </cell>
          <cell r="G68" t="str">
            <v>Новосибирская область</v>
          </cell>
        </row>
        <row r="69">
          <cell r="A69">
            <v>9</v>
          </cell>
          <cell r="B69">
            <v>48</v>
          </cell>
          <cell r="C69">
            <v>10143130554</v>
          </cell>
          <cell r="D69">
            <v>40394</v>
          </cell>
          <cell r="E69" t="str">
            <v>РУДЕНКО Маргарита Андреевна</v>
          </cell>
          <cell r="F69" t="str">
            <v>КМС</v>
          </cell>
          <cell r="G69" t="str">
            <v>Новосибирская область</v>
          </cell>
        </row>
        <row r="70">
          <cell r="B70">
            <v>49</v>
          </cell>
          <cell r="C70">
            <v>10117596114</v>
          </cell>
          <cell r="D70">
            <v>39367</v>
          </cell>
          <cell r="E70" t="str">
            <v>ЗЫКОВ Николай Андреевич</v>
          </cell>
          <cell r="F70" t="str">
            <v>КМС</v>
          </cell>
          <cell r="G70" t="str">
            <v>Новосибирская область</v>
          </cell>
        </row>
        <row r="71">
          <cell r="B71">
            <v>50</v>
          </cell>
          <cell r="C71">
            <v>10128428283</v>
          </cell>
          <cell r="D71">
            <v>39257</v>
          </cell>
          <cell r="E71" t="str">
            <v>ЛУЦЮК Владислав Юрьевич</v>
          </cell>
          <cell r="F71" t="str">
            <v>КМС</v>
          </cell>
          <cell r="G71" t="str">
            <v>Новосибирская область</v>
          </cell>
        </row>
        <row r="72">
          <cell r="B72">
            <v>51</v>
          </cell>
          <cell r="C72">
            <v>10140354435</v>
          </cell>
          <cell r="D72">
            <v>39903</v>
          </cell>
          <cell r="E72" t="str">
            <v>ТЕТЕНКОВ Трофим Евгеньевич</v>
          </cell>
          <cell r="F72" t="str">
            <v>1 СР</v>
          </cell>
          <cell r="G72" t="str">
            <v>Новосибирская область</v>
          </cell>
        </row>
        <row r="73">
          <cell r="B73">
            <v>52</v>
          </cell>
          <cell r="C73">
            <v>10148878311</v>
          </cell>
          <cell r="D73">
            <v>40322</v>
          </cell>
          <cell r="E73" t="str">
            <v>БЫКОВ Глеб Артурович</v>
          </cell>
          <cell r="F73">
            <v>0</v>
          </cell>
          <cell r="G73" t="str">
            <v>Новосибирская область</v>
          </cell>
        </row>
        <row r="74">
          <cell r="B74">
            <v>53</v>
          </cell>
          <cell r="C74">
            <v>10148667941</v>
          </cell>
          <cell r="D74">
            <v>40565</v>
          </cell>
          <cell r="E74" t="str">
            <v>ЕВДОКИМОВ Матвей Иванович</v>
          </cell>
          <cell r="F74" t="str">
            <v>2 СР</v>
          </cell>
          <cell r="G74" t="str">
            <v>Новосибирская область</v>
          </cell>
        </row>
        <row r="75">
          <cell r="A75">
            <v>10</v>
          </cell>
          <cell r="B75">
            <v>54</v>
          </cell>
          <cell r="C75">
            <v>0</v>
          </cell>
          <cell r="D75">
            <v>41518</v>
          </cell>
          <cell r="E75" t="str">
            <v>ЖИРНОВ Артем Иванович</v>
          </cell>
          <cell r="F75" t="str">
            <v>2 ЮН</v>
          </cell>
          <cell r="G75" t="str">
            <v>Новосибирская область</v>
          </cell>
        </row>
        <row r="76">
          <cell r="B76">
            <v>55</v>
          </cell>
          <cell r="C76">
            <v>10159471923</v>
          </cell>
          <cell r="D76">
            <v>40633</v>
          </cell>
          <cell r="E76" t="str">
            <v>МАРИСКИНА Стана Артемовна</v>
          </cell>
          <cell r="F76" t="str">
            <v>2 СР</v>
          </cell>
          <cell r="G76" t="str">
            <v>Новосибирская область</v>
          </cell>
        </row>
        <row r="77">
          <cell r="B77">
            <v>56</v>
          </cell>
          <cell r="C77">
            <v>10131541175</v>
          </cell>
          <cell r="D77">
            <v>40633</v>
          </cell>
          <cell r="E77" t="str">
            <v>ПОВИСОК Роман Юрьевич</v>
          </cell>
          <cell r="F77" t="str">
            <v>1 ЮН</v>
          </cell>
          <cell r="G77" t="str">
            <v>Новосибирская область</v>
          </cell>
        </row>
        <row r="78">
          <cell r="B78">
            <v>57</v>
          </cell>
          <cell r="C78">
            <v>10158887802</v>
          </cell>
          <cell r="D78">
            <v>40951</v>
          </cell>
          <cell r="E78" t="str">
            <v>РУДАКОВ Роман Дмитриевич</v>
          </cell>
          <cell r="F78" t="str">
            <v>3 ЮН</v>
          </cell>
          <cell r="G78" t="str">
            <v>Новосибирская область</v>
          </cell>
        </row>
        <row r="79">
          <cell r="B79">
            <v>58</v>
          </cell>
          <cell r="C79">
            <v>10148787573</v>
          </cell>
          <cell r="D79">
            <v>40856</v>
          </cell>
          <cell r="E79" t="str">
            <v>УЛЬЯНОВ Михаил Александрович</v>
          </cell>
          <cell r="F79" t="str">
            <v>2 ЮН</v>
          </cell>
          <cell r="G79" t="str">
            <v>Новосибирская область</v>
          </cell>
        </row>
        <row r="80">
          <cell r="A80">
            <v>11</v>
          </cell>
          <cell r="B80">
            <v>59</v>
          </cell>
          <cell r="C80">
            <v>10154047300</v>
          </cell>
          <cell r="D80">
            <v>40422</v>
          </cell>
          <cell r="E80" t="str">
            <v>ТИМОШЕНКО Александра Михайловна</v>
          </cell>
          <cell r="F80" t="str">
            <v>2 СР</v>
          </cell>
          <cell r="G80" t="str">
            <v>Новосибирская область</v>
          </cell>
        </row>
        <row r="81">
          <cell r="B81">
            <v>60</v>
          </cell>
          <cell r="C81">
            <v>10154047296</v>
          </cell>
          <cell r="D81">
            <v>40304</v>
          </cell>
          <cell r="E81" t="str">
            <v>ИВАНОВА Полина Андреевна</v>
          </cell>
          <cell r="F81" t="str">
            <v>2 СР</v>
          </cell>
          <cell r="G81" t="str">
            <v>Новосибирская область</v>
          </cell>
        </row>
        <row r="82">
          <cell r="B82">
            <v>61</v>
          </cell>
          <cell r="C82">
            <v>10141439926</v>
          </cell>
          <cell r="D82">
            <v>39795</v>
          </cell>
          <cell r="E82" t="str">
            <v>ГРЕЧКИН Максим Евгеньевич</v>
          </cell>
          <cell r="F82" t="str">
            <v>1 СР</v>
          </cell>
          <cell r="G82" t="str">
            <v>Новосибирская область</v>
          </cell>
        </row>
        <row r="83">
          <cell r="B83">
            <v>62</v>
          </cell>
          <cell r="C83">
            <v>10127677242</v>
          </cell>
          <cell r="D83">
            <v>39474</v>
          </cell>
          <cell r="E83" t="str">
            <v>ПОКРОВСКИЙ Владислав Михайлович</v>
          </cell>
          <cell r="F83" t="str">
            <v>1 СР</v>
          </cell>
          <cell r="G83" t="str">
            <v>Новосибирская область</v>
          </cell>
        </row>
      </sheetData>
      <sheetData sheetId="49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Федерация велосипедного спорта Омской области</v>
          </cell>
        </row>
        <row r="7">
          <cell r="A7" t="str">
            <v>ОТКРЫТЫЕ ОБЛАСТНЫЕ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 xml:space="preserve">ИТОГОВЫЙ ПРОТОКОЛ (ФИНАЛ) </v>
          </cell>
        </row>
        <row r="11">
          <cell r="A11" t="str">
            <v>трек - гонка по очкам</v>
          </cell>
        </row>
        <row r="12">
          <cell r="A12" t="str">
            <v>юноши 13-14 лет</v>
          </cell>
        </row>
        <row r="14">
          <cell r="A14" t="str">
            <v>МЕСТО ПРОВЕДЕНИЯ: г. ОМСК - "Олимпийский велотрек"</v>
          </cell>
        </row>
        <row r="15">
          <cell r="A15" t="str">
            <v>ДАТА ПРОВЕДЕНИЯ: 14 МАРТА 2021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</row>
        <row r="19">
          <cell r="A19" t="str">
            <v>ГЛАВНЫЙ СЕКРЕТАРЬ:</v>
          </cell>
        </row>
        <row r="20">
          <cell r="A20" t="str">
            <v>СУДЬЯ НА ФИНИШЕ: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КОД ФВСР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</row>
        <row r="24">
          <cell r="A24">
            <v>1</v>
          </cell>
          <cell r="B24">
            <v>103</v>
          </cell>
          <cell r="C24">
            <v>10139109296</v>
          </cell>
          <cell r="D24">
            <v>40765</v>
          </cell>
          <cell r="E24" t="str">
            <v>КЛОЧКО Алина Валерьевна</v>
          </cell>
          <cell r="F24" t="str">
            <v>1 СР</v>
          </cell>
          <cell r="G24" t="str">
            <v>Омская область</v>
          </cell>
        </row>
        <row r="25">
          <cell r="A25">
            <v>2</v>
          </cell>
          <cell r="B25">
            <v>90</v>
          </cell>
          <cell r="C25">
            <v>10139109296</v>
          </cell>
          <cell r="D25">
            <v>40765</v>
          </cell>
          <cell r="E25" t="str">
            <v>КЛОЧКО Алина Валерьевна</v>
          </cell>
          <cell r="F25" t="str">
            <v>1 СР</v>
          </cell>
          <cell r="G25" t="str">
            <v>Омская область</v>
          </cell>
        </row>
        <row r="26">
          <cell r="A26">
            <v>3</v>
          </cell>
          <cell r="B26">
            <v>128</v>
          </cell>
          <cell r="C26">
            <v>10139109296</v>
          </cell>
          <cell r="D26">
            <v>40765</v>
          </cell>
          <cell r="E26" t="str">
            <v>КЛОЧКО Алина Валерьевна</v>
          </cell>
          <cell r="F26" t="str">
            <v>1 СР</v>
          </cell>
          <cell r="G26" t="str">
            <v>Омская область</v>
          </cell>
        </row>
        <row r="27">
          <cell r="A27">
            <v>4</v>
          </cell>
          <cell r="B27">
            <v>116</v>
          </cell>
          <cell r="C27">
            <v>10139109296</v>
          </cell>
          <cell r="D27">
            <v>40765</v>
          </cell>
          <cell r="E27" t="str">
            <v>КЛОЧКО Алина Валерьевна</v>
          </cell>
          <cell r="F27" t="str">
            <v>1 СР</v>
          </cell>
          <cell r="G27" t="str">
            <v>Омская область</v>
          </cell>
        </row>
        <row r="28">
          <cell r="A28">
            <v>5</v>
          </cell>
          <cell r="B28">
            <v>114</v>
          </cell>
          <cell r="C28">
            <v>10139109296</v>
          </cell>
          <cell r="D28">
            <v>40765</v>
          </cell>
          <cell r="E28" t="str">
            <v>КЛОЧКО Алина Валерьевна</v>
          </cell>
          <cell r="F28" t="str">
            <v>1 СР</v>
          </cell>
          <cell r="G28" t="str">
            <v>Омская область</v>
          </cell>
        </row>
        <row r="29">
          <cell r="A29">
            <v>6</v>
          </cell>
          <cell r="B29">
            <v>88</v>
          </cell>
          <cell r="C29">
            <v>10139109296</v>
          </cell>
          <cell r="D29">
            <v>40765</v>
          </cell>
          <cell r="E29" t="str">
            <v>КЛОЧКО Алина Валерьевна</v>
          </cell>
          <cell r="F29" t="str">
            <v>1 СР</v>
          </cell>
          <cell r="G29" t="str">
            <v>Омская область</v>
          </cell>
        </row>
        <row r="30">
          <cell r="A30">
            <v>7</v>
          </cell>
          <cell r="B30">
            <v>92</v>
          </cell>
          <cell r="C30">
            <v>10139109296</v>
          </cell>
          <cell r="D30">
            <v>40765</v>
          </cell>
          <cell r="E30" t="str">
            <v>КЛОЧКО Алина Валерьевна</v>
          </cell>
          <cell r="F30" t="str">
            <v>1 СР</v>
          </cell>
          <cell r="G30" t="str">
            <v>Омская область</v>
          </cell>
        </row>
        <row r="31">
          <cell r="A31">
            <v>8</v>
          </cell>
          <cell r="B31">
            <v>70</v>
          </cell>
          <cell r="C31">
            <v>10133869175</v>
          </cell>
          <cell r="D31">
            <v>40396</v>
          </cell>
          <cell r="E31" t="str">
            <v>ПЕРЕПЕЧИНА Евгения Михайловна</v>
          </cell>
          <cell r="F31" t="str">
            <v>1 СР</v>
          </cell>
          <cell r="G31" t="str">
            <v>Омская область</v>
          </cell>
        </row>
        <row r="32">
          <cell r="A32">
            <v>9</v>
          </cell>
          <cell r="B32">
            <v>104</v>
          </cell>
          <cell r="C32">
            <v>10139109296</v>
          </cell>
          <cell r="D32">
            <v>40765</v>
          </cell>
          <cell r="E32" t="str">
            <v>КЛОЧКО Алина Валерьевна</v>
          </cell>
          <cell r="F32" t="str">
            <v>1 СР</v>
          </cell>
          <cell r="G32" t="str">
            <v>Омская область</v>
          </cell>
        </row>
        <row r="33">
          <cell r="A33">
            <v>10</v>
          </cell>
          <cell r="B33">
            <v>83</v>
          </cell>
          <cell r="C33">
            <v>10133870084</v>
          </cell>
          <cell r="D33">
            <v>40430</v>
          </cell>
          <cell r="E33" t="str">
            <v>СТЕПАНОВА Злата Сергеевна</v>
          </cell>
          <cell r="F33" t="str">
            <v>1 СР</v>
          </cell>
          <cell r="G33" t="str">
            <v>Омская область</v>
          </cell>
        </row>
        <row r="34">
          <cell r="A34">
            <v>11</v>
          </cell>
          <cell r="B34">
            <v>84</v>
          </cell>
          <cell r="C34">
            <v>10139109296</v>
          </cell>
          <cell r="D34">
            <v>40765</v>
          </cell>
          <cell r="E34" t="str">
            <v>КЛОЧКО Алина Валерьевна</v>
          </cell>
          <cell r="F34" t="str">
            <v>1 СР</v>
          </cell>
          <cell r="G34" t="str">
            <v>Омская область</v>
          </cell>
        </row>
        <row r="35">
          <cell r="A35">
            <v>12</v>
          </cell>
          <cell r="B35">
            <v>135</v>
          </cell>
          <cell r="C35">
            <v>10139109296</v>
          </cell>
          <cell r="D35">
            <v>40765</v>
          </cell>
          <cell r="E35" t="str">
            <v>КЛОЧКО Алина Валерьевна</v>
          </cell>
          <cell r="F35" t="str">
            <v>1 СР</v>
          </cell>
          <cell r="G35" t="str">
            <v>Омская область</v>
          </cell>
        </row>
        <row r="36">
          <cell r="A36">
            <v>13</v>
          </cell>
          <cell r="B36">
            <v>131</v>
          </cell>
          <cell r="C36">
            <v>10139109296</v>
          </cell>
          <cell r="D36">
            <v>40765</v>
          </cell>
          <cell r="E36" t="str">
            <v>КЛОЧКО Алина Валерьевна</v>
          </cell>
          <cell r="F36" t="str">
            <v>1 СР</v>
          </cell>
          <cell r="G36" t="str">
            <v>Омская область</v>
          </cell>
        </row>
        <row r="37">
          <cell r="A37">
            <v>14</v>
          </cell>
          <cell r="B37">
            <v>105</v>
          </cell>
          <cell r="C37">
            <v>10139109296</v>
          </cell>
          <cell r="D37">
            <v>40765</v>
          </cell>
          <cell r="E37" t="str">
            <v>КЛОЧКО Алина Валерьевна</v>
          </cell>
          <cell r="F37" t="str">
            <v>1 СР</v>
          </cell>
          <cell r="G37" t="str">
            <v>Омская область</v>
          </cell>
        </row>
        <row r="38">
          <cell r="A38">
            <v>15</v>
          </cell>
          <cell r="B38">
            <v>129</v>
          </cell>
          <cell r="C38">
            <v>10139109296</v>
          </cell>
          <cell r="D38">
            <v>40765</v>
          </cell>
          <cell r="E38" t="str">
            <v>КЛОЧКО Алина Валерьевна</v>
          </cell>
          <cell r="F38" t="str">
            <v>1 СР</v>
          </cell>
          <cell r="G38" t="str">
            <v>Омская область</v>
          </cell>
        </row>
        <row r="39">
          <cell r="A39">
            <v>16</v>
          </cell>
          <cell r="B39">
            <v>89</v>
          </cell>
          <cell r="C39">
            <v>10139109296</v>
          </cell>
          <cell r="D39">
            <v>40765</v>
          </cell>
          <cell r="E39" t="str">
            <v>КЛОЧКО Алина Валерьевна</v>
          </cell>
          <cell r="F39" t="str">
            <v>1 СР</v>
          </cell>
          <cell r="G39" t="str">
            <v>Омская область</v>
          </cell>
        </row>
        <row r="40">
          <cell r="A40">
            <v>17</v>
          </cell>
          <cell r="B40">
            <v>87</v>
          </cell>
          <cell r="C40">
            <v>10139109296</v>
          </cell>
          <cell r="D40">
            <v>40765</v>
          </cell>
          <cell r="E40" t="str">
            <v>КЛОЧКО Алина Валерьевна</v>
          </cell>
          <cell r="F40" t="str">
            <v>1 СР</v>
          </cell>
          <cell r="G40" t="str">
            <v>Омская область</v>
          </cell>
        </row>
        <row r="41">
          <cell r="A41" t="str">
            <v>НФ</v>
          </cell>
          <cell r="B41">
            <v>86</v>
          </cell>
          <cell r="C41">
            <v>10139109296</v>
          </cell>
          <cell r="D41">
            <v>40765</v>
          </cell>
          <cell r="E41" t="str">
            <v>КЛОЧКО Алина Валерьевна</v>
          </cell>
          <cell r="F41" t="str">
            <v>1 СР</v>
          </cell>
          <cell r="G41" t="str">
            <v>Омская область</v>
          </cell>
        </row>
        <row r="42">
          <cell r="A42" t="str">
            <v>НФ</v>
          </cell>
          <cell r="B42">
            <v>130</v>
          </cell>
          <cell r="C42">
            <v>10139109296</v>
          </cell>
          <cell r="D42">
            <v>40765</v>
          </cell>
          <cell r="E42" t="str">
            <v>КЛОЧКО Алина Валерьевна</v>
          </cell>
          <cell r="F42" t="str">
            <v>1 СР</v>
          </cell>
          <cell r="G42" t="str">
            <v>Омская область</v>
          </cell>
        </row>
        <row r="43">
          <cell r="A43" t="str">
            <v>НФ</v>
          </cell>
          <cell r="B43">
            <v>118</v>
          </cell>
          <cell r="C43">
            <v>10139109296</v>
          </cell>
          <cell r="D43">
            <v>40765</v>
          </cell>
          <cell r="E43" t="str">
            <v>КЛОЧКО Алина Валерьевна</v>
          </cell>
          <cell r="F43" t="str">
            <v>1 СР</v>
          </cell>
          <cell r="G43" t="str">
            <v>Омская область</v>
          </cell>
        </row>
        <row r="45">
          <cell r="A45" t="str">
            <v>ТЕХНИЧЕСКИЙ ДЕЛЕГАТ</v>
          </cell>
          <cell r="G45" t="str">
            <v>ГЛАВНЫЙ СУДЬЯ</v>
          </cell>
        </row>
        <row r="49">
          <cell r="G49" t="str">
            <v xml:space="preserve">СТАРЧЕНКОВ С.А. (ВК, г. ОМСК) </v>
          </cell>
        </row>
      </sheetData>
      <sheetData sheetId="50">
        <row r="1">
          <cell r="A1" t="str">
            <v>Министерство спорта Российской Федерации</v>
          </cell>
        </row>
        <row r="2">
          <cell r="A2" t="str">
            <v>Правительство Омской области</v>
          </cell>
        </row>
        <row r="3">
          <cell r="A3" t="str">
            <v>Департамент по делам молодежи, физической культуры и спорта</v>
          </cell>
        </row>
        <row r="4">
          <cell r="A4" t="str">
            <v>Федерация велосипедного спорта России</v>
          </cell>
        </row>
        <row r="5">
          <cell r="A5" t="str">
            <v>Федерация велосипедного спорта Омской области</v>
          </cell>
        </row>
        <row r="7">
          <cell r="A7" t="str">
            <v>ОТКРЫТЫЕ ОБЛАСТНЫЕ СОРЕВНОВАНИЯ</v>
          </cell>
        </row>
        <row r="8">
          <cell r="A8" t="str">
            <v>по велосипедному спорту</v>
          </cell>
        </row>
        <row r="10">
          <cell r="A10" t="str">
            <v xml:space="preserve">ИТОГОВЫЙ ПРОТОКОЛ (ФИНАЛ) </v>
          </cell>
        </row>
        <row r="11">
          <cell r="A11" t="str">
            <v>трек - гонка по очкам</v>
          </cell>
        </row>
        <row r="12">
          <cell r="A12" t="str">
            <v>девушки 13-14 лет</v>
          </cell>
        </row>
        <row r="14">
          <cell r="A14" t="str">
            <v>МЕСТО ПРОВЕДЕНИЯ: г. ОМСК - "Олимпийский велотрек"</v>
          </cell>
        </row>
        <row r="15">
          <cell r="A15" t="str">
            <v>ДАТА ПРОВЕДЕНИЯ: 14 МАРТА 2021 ГОДА</v>
          </cell>
        </row>
        <row r="16">
          <cell r="A16" t="str">
            <v>ИНФОРМАЦИЯ О ЖЮРИ И ГСК СОРЕВНОВАНИЙ:</v>
          </cell>
        </row>
        <row r="17">
          <cell r="A17" t="str">
            <v>ТЕХНИЧЕСКИЙ ДЕЛЕГАТ ФВСР:</v>
          </cell>
        </row>
        <row r="18">
          <cell r="A18" t="str">
            <v>ГЛАВНЫЙ СУДЬЯ:</v>
          </cell>
        </row>
        <row r="19">
          <cell r="A19" t="str">
            <v>ГЛАВНЫЙ СЕКРЕТАРЬ:</v>
          </cell>
        </row>
        <row r="20">
          <cell r="A20" t="str">
            <v>СУДЬЯ НА ФИНИШЕ:</v>
          </cell>
        </row>
        <row r="22">
          <cell r="A22" t="str">
            <v>МЕСТО</v>
          </cell>
          <cell r="B22" t="str">
            <v>НОМЕР</v>
          </cell>
          <cell r="C22" t="str">
            <v>КОД UCI</v>
          </cell>
          <cell r="D22" t="str">
            <v>КОД ФВСР</v>
          </cell>
          <cell r="E22" t="str">
            <v>ФАМИЛИЯ ИМЯ</v>
          </cell>
          <cell r="F22" t="str">
            <v>ГОД РОЖД.</v>
          </cell>
          <cell r="G22" t="str">
            <v>РАЗРЯД,
ЗВАНИЕ</v>
          </cell>
        </row>
        <row r="24">
          <cell r="A24">
            <v>1</v>
          </cell>
          <cell r="B24">
            <v>76</v>
          </cell>
          <cell r="C24">
            <v>10133681744</v>
          </cell>
          <cell r="D24">
            <v>40213</v>
          </cell>
          <cell r="E24" t="str">
            <v>ГОРОХ Кирилл Денисович</v>
          </cell>
          <cell r="F24" t="str">
            <v>1 СР</v>
          </cell>
          <cell r="G24" t="str">
            <v>Омская область</v>
          </cell>
        </row>
        <row r="25">
          <cell r="A25">
            <v>2</v>
          </cell>
          <cell r="B25">
            <v>78</v>
          </cell>
          <cell r="C25">
            <v>10133791878</v>
          </cell>
          <cell r="D25">
            <v>40485</v>
          </cell>
          <cell r="E25" t="str">
            <v>ГЛЕБОВ Денис Сергеевич</v>
          </cell>
          <cell r="F25" t="str">
            <v>1 СР</v>
          </cell>
          <cell r="G25" t="str">
            <v>Омская область</v>
          </cell>
        </row>
        <row r="26">
          <cell r="A26">
            <v>3</v>
          </cell>
          <cell r="B26">
            <v>132</v>
          </cell>
          <cell r="C26">
            <v>10139109296</v>
          </cell>
          <cell r="D26">
            <v>40765</v>
          </cell>
          <cell r="E26" t="str">
            <v>КЛОЧКО Алина Валерьевна</v>
          </cell>
          <cell r="F26" t="str">
            <v>1 СР</v>
          </cell>
          <cell r="G26" t="str">
            <v>Омская область</v>
          </cell>
        </row>
        <row r="27">
          <cell r="A27">
            <v>4</v>
          </cell>
          <cell r="B27">
            <v>133</v>
          </cell>
          <cell r="C27">
            <v>10139109296</v>
          </cell>
          <cell r="D27">
            <v>40765</v>
          </cell>
          <cell r="E27" t="str">
            <v>КЛОЧКО Алина Валерьевна</v>
          </cell>
          <cell r="F27" t="str">
            <v>1 СР</v>
          </cell>
          <cell r="G27" t="str">
            <v>Омская область</v>
          </cell>
        </row>
        <row r="28">
          <cell r="A28">
            <v>5</v>
          </cell>
          <cell r="B28">
            <v>121</v>
          </cell>
          <cell r="C28">
            <v>10139109296</v>
          </cell>
          <cell r="D28">
            <v>40765</v>
          </cell>
          <cell r="E28" t="str">
            <v>КЛОЧКО Алина Валерьевна</v>
          </cell>
          <cell r="F28" t="str">
            <v>1 СР</v>
          </cell>
          <cell r="G28" t="str">
            <v>Омская область</v>
          </cell>
        </row>
        <row r="29">
          <cell r="A29">
            <v>6</v>
          </cell>
          <cell r="B29">
            <v>115</v>
          </cell>
          <cell r="C29">
            <v>10139109296</v>
          </cell>
          <cell r="D29">
            <v>40765</v>
          </cell>
          <cell r="E29" t="str">
            <v>КЛОЧКО Алина Валерьевна</v>
          </cell>
          <cell r="F29" t="str">
            <v>1 СР</v>
          </cell>
          <cell r="G29" t="str">
            <v>Омская область</v>
          </cell>
        </row>
        <row r="30">
          <cell r="A30">
            <v>7</v>
          </cell>
          <cell r="B30">
            <v>81</v>
          </cell>
          <cell r="C30">
            <v>10149834163</v>
          </cell>
          <cell r="D30">
            <v>40676</v>
          </cell>
          <cell r="E30" t="str">
            <v>ЯНУШКЕВИЧ Юлианна Валентиновна</v>
          </cell>
          <cell r="F30" t="str">
            <v>2 СР</v>
          </cell>
          <cell r="G30" t="str">
            <v>Омская область</v>
          </cell>
        </row>
        <row r="32">
          <cell r="A32" t="str">
            <v>ТЕХНИЧЕСКИЙ ДЕЛЕГАТ</v>
          </cell>
          <cell r="G32" t="str">
            <v>ГЛАВНЫЙ СУДЬЯ</v>
          </cell>
        </row>
        <row r="36">
          <cell r="G36" t="str">
            <v xml:space="preserve">СТАРЧЕНКОВ С.А. (ВК, г. ОМСК)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3723F-D62E-433A-9FF6-D726888CF9B4}">
  <sheetPr>
    <tabColor rgb="FF00B050"/>
  </sheetPr>
  <dimension ref="A1:Y66"/>
  <sheetViews>
    <sheetView view="pageBreakPreview" zoomScale="60" zoomScaleNormal="80" workbookViewId="0">
      <selection activeCell="A6" sqref="A6:XFD6"/>
    </sheetView>
  </sheetViews>
  <sheetFormatPr defaultColWidth="9.1796875" defaultRowHeight="13" x14ac:dyDescent="0.3"/>
  <cols>
    <col min="1" max="1" width="7.54296875" style="1" customWidth="1"/>
    <col min="2" max="2" width="7" style="82" customWidth="1"/>
    <col min="3" max="3" width="16.453125" style="82" customWidth="1"/>
    <col min="4" max="4" width="39" style="1" customWidth="1"/>
    <col min="5" max="5" width="12.453125" style="1" customWidth="1"/>
    <col min="6" max="6" width="9" style="1" customWidth="1"/>
    <col min="7" max="7" width="30.7265625" style="1" customWidth="1"/>
    <col min="8" max="11" width="4.54296875" style="1" customWidth="1"/>
    <col min="12" max="12" width="4.1796875" style="1" customWidth="1"/>
    <col min="13" max="14" width="4.54296875" style="1" customWidth="1"/>
    <col min="15" max="19" width="4.54296875" style="1" hidden="1" customWidth="1"/>
    <col min="20" max="20" width="9" style="1" customWidth="1"/>
    <col min="21" max="22" width="6.7265625" style="1" hidden="1" customWidth="1"/>
    <col min="23" max="23" width="11.26953125" style="1" customWidth="1"/>
    <col min="24" max="24" width="9.453125" style="1" customWidth="1"/>
    <col min="25" max="25" width="10.26953125" style="1" customWidth="1"/>
    <col min="26" max="16384" width="9.1796875" style="1"/>
  </cols>
  <sheetData>
    <row r="1" spans="1:25" ht="18.5" x14ac:dyDescent="0.3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</row>
    <row r="2" spans="1:25" ht="18.5" x14ac:dyDescent="0.3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</row>
    <row r="3" spans="1:25" ht="18.5" x14ac:dyDescent="0.3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</row>
    <row r="4" spans="1:25" ht="18.5" x14ac:dyDescent="0.3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</row>
    <row r="5" spans="1:25" ht="18.5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</row>
    <row r="6" spans="1:25" s="2" customFormat="1" ht="28.5" x14ac:dyDescent="0.35">
      <c r="A6" s="115" t="s">
        <v>0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</row>
    <row r="7" spans="1:25" s="2" customFormat="1" ht="21.5" thickBot="1" x14ac:dyDescent="0.4">
      <c r="A7" s="116" t="s">
        <v>1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</row>
    <row r="8" spans="1:25" s="2" customFormat="1" ht="21.5" hidden="1" thickBot="1" x14ac:dyDescent="0.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s="4" customFormat="1" ht="18" customHeight="1" thickTop="1" x14ac:dyDescent="0.35">
      <c r="A9" s="117" t="s">
        <v>2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9"/>
    </row>
    <row r="10" spans="1:25" s="4" customFormat="1" ht="18.5" x14ac:dyDescent="0.35">
      <c r="A10" s="120" t="s">
        <v>3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2"/>
    </row>
    <row r="11" spans="1:25" s="4" customFormat="1" ht="18.5" x14ac:dyDescent="0.35">
      <c r="A11" s="120" t="s">
        <v>4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2"/>
    </row>
    <row r="12" spans="1:25" s="4" customFormat="1" ht="12" customHeight="1" x14ac:dyDescent="0.35">
      <c r="A12" s="5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6"/>
    </row>
    <row r="13" spans="1:25" s="16" customFormat="1" ht="16" customHeight="1" x14ac:dyDescent="0.35">
      <c r="A13" s="7" t="s">
        <v>5</v>
      </c>
      <c r="B13" s="8"/>
      <c r="C13" s="8"/>
      <c r="D13" s="9"/>
      <c r="E13" s="10"/>
      <c r="F13" s="10"/>
      <c r="G13" s="10" t="s">
        <v>6</v>
      </c>
      <c r="H13" s="10"/>
      <c r="I13" s="10"/>
      <c r="J13" s="11"/>
      <c r="K13" s="11"/>
      <c r="L13" s="11"/>
      <c r="M13" s="11"/>
      <c r="N13" s="11"/>
      <c r="O13" s="12"/>
      <c r="P13" s="12"/>
      <c r="Q13" s="12"/>
      <c r="R13" s="12"/>
      <c r="S13" s="12"/>
      <c r="T13" s="12"/>
      <c r="U13" s="13"/>
      <c r="V13" s="13"/>
      <c r="W13" s="13"/>
      <c r="X13" s="14"/>
      <c r="Y13" s="15" t="s">
        <v>7</v>
      </c>
    </row>
    <row r="14" spans="1:25" s="16" customFormat="1" ht="16" customHeight="1" x14ac:dyDescent="0.35">
      <c r="A14" s="17" t="s">
        <v>8</v>
      </c>
      <c r="B14" s="18"/>
      <c r="C14" s="18"/>
      <c r="D14" s="19"/>
      <c r="E14" s="19"/>
      <c r="F14" s="19"/>
      <c r="G14" s="19" t="s">
        <v>9</v>
      </c>
      <c r="H14" s="19"/>
      <c r="I14" s="19"/>
      <c r="J14" s="20"/>
      <c r="K14" s="20"/>
      <c r="L14" s="20"/>
      <c r="M14" s="20"/>
      <c r="N14" s="20"/>
      <c r="O14" s="21"/>
      <c r="P14" s="21"/>
      <c r="Q14" s="21"/>
      <c r="R14" s="21"/>
      <c r="S14" s="21"/>
      <c r="T14" s="21"/>
      <c r="U14" s="22"/>
      <c r="V14" s="22"/>
      <c r="W14" s="22"/>
      <c r="X14" s="23"/>
      <c r="Y14" s="24" t="s">
        <v>10</v>
      </c>
    </row>
    <row r="15" spans="1:25" s="16" customFormat="1" ht="16" customHeight="1" x14ac:dyDescent="0.35">
      <c r="A15" s="123" t="s">
        <v>11</v>
      </c>
      <c r="B15" s="124"/>
      <c r="C15" s="124"/>
      <c r="D15" s="124"/>
      <c r="E15" s="124"/>
      <c r="F15" s="124"/>
      <c r="G15" s="125"/>
      <c r="H15" s="25" t="s">
        <v>12</v>
      </c>
      <c r="I15" s="26"/>
      <c r="J15" s="26"/>
      <c r="K15" s="26"/>
      <c r="L15" s="26"/>
      <c r="M15" s="26"/>
      <c r="N15" s="27"/>
      <c r="O15" s="27"/>
      <c r="P15" s="26"/>
      <c r="Q15" s="26"/>
      <c r="R15" s="26"/>
      <c r="S15" s="26"/>
      <c r="T15" s="26"/>
      <c r="U15" s="26"/>
      <c r="V15" s="26"/>
      <c r="W15" s="26"/>
      <c r="X15" s="26"/>
      <c r="Y15" s="28"/>
    </row>
    <row r="16" spans="1:25" s="16" customFormat="1" ht="16" customHeight="1" x14ac:dyDescent="0.35">
      <c r="A16" s="29" t="s">
        <v>13</v>
      </c>
      <c r="B16" s="30"/>
      <c r="C16" s="30"/>
      <c r="D16" s="31"/>
      <c r="E16" s="32"/>
      <c r="F16" s="31"/>
      <c r="G16" s="33"/>
      <c r="H16" s="34" t="s">
        <v>14</v>
      </c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3"/>
      <c r="V16" s="33"/>
      <c r="W16" s="33"/>
      <c r="X16" s="35"/>
      <c r="Y16" s="36"/>
    </row>
    <row r="17" spans="1:25" s="16" customFormat="1" ht="16" customHeight="1" x14ac:dyDescent="0.35">
      <c r="A17" s="29" t="s">
        <v>15</v>
      </c>
      <c r="B17" s="30"/>
      <c r="C17" s="30"/>
      <c r="D17" s="33"/>
      <c r="E17" s="32"/>
      <c r="F17" s="31"/>
      <c r="G17" s="33" t="s">
        <v>16</v>
      </c>
      <c r="H17" s="34" t="s">
        <v>17</v>
      </c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3"/>
      <c r="V17" s="33"/>
      <c r="W17" s="33"/>
      <c r="X17" s="35"/>
      <c r="Y17" s="36"/>
    </row>
    <row r="18" spans="1:25" s="16" customFormat="1" ht="16" customHeight="1" x14ac:dyDescent="0.35">
      <c r="A18" s="29" t="s">
        <v>18</v>
      </c>
      <c r="B18" s="30"/>
      <c r="C18" s="30"/>
      <c r="D18" s="33"/>
      <c r="E18" s="32"/>
      <c r="F18" s="31"/>
      <c r="G18" s="33" t="s">
        <v>19</v>
      </c>
      <c r="H18" s="37" t="s">
        <v>20</v>
      </c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3"/>
      <c r="V18" s="33"/>
      <c r="W18" s="33"/>
      <c r="X18" s="35"/>
      <c r="Y18" s="38"/>
    </row>
    <row r="19" spans="1:25" s="16" customFormat="1" ht="16" customHeight="1" thickBot="1" x14ac:dyDescent="0.4">
      <c r="A19" s="29" t="s">
        <v>21</v>
      </c>
      <c r="B19" s="35"/>
      <c r="C19" s="35"/>
      <c r="D19" s="32"/>
      <c r="E19" s="32"/>
      <c r="F19" s="32"/>
      <c r="G19" s="33" t="s">
        <v>22</v>
      </c>
      <c r="H19" s="37" t="s">
        <v>23</v>
      </c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3"/>
      <c r="V19" s="33"/>
      <c r="W19" s="33"/>
      <c r="X19" s="35"/>
      <c r="Y19" s="39" t="s">
        <v>24</v>
      </c>
    </row>
    <row r="20" spans="1:25" s="42" customFormat="1" thickTop="1" thickBot="1" x14ac:dyDescent="0.35">
      <c r="A20" s="40"/>
      <c r="B20" s="41"/>
      <c r="C20" s="41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</row>
    <row r="21" spans="1:25" s="43" customFormat="1" ht="22" customHeight="1" thickTop="1" x14ac:dyDescent="0.35">
      <c r="A21" s="113" t="s">
        <v>25</v>
      </c>
      <c r="B21" s="107" t="s">
        <v>26</v>
      </c>
      <c r="C21" s="107" t="s">
        <v>27</v>
      </c>
      <c r="D21" s="107" t="s">
        <v>28</v>
      </c>
      <c r="E21" s="107" t="s">
        <v>29</v>
      </c>
      <c r="F21" s="107" t="s">
        <v>30</v>
      </c>
      <c r="G21" s="103" t="s">
        <v>31</v>
      </c>
      <c r="H21" s="105" t="s">
        <v>32</v>
      </c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7" t="s">
        <v>33</v>
      </c>
      <c r="U21" s="109" t="s">
        <v>34</v>
      </c>
      <c r="V21" s="110"/>
      <c r="W21" s="107" t="s">
        <v>35</v>
      </c>
      <c r="X21" s="111" t="s">
        <v>36</v>
      </c>
      <c r="Y21" s="93" t="s">
        <v>37</v>
      </c>
    </row>
    <row r="22" spans="1:25" s="43" customFormat="1" ht="22" customHeight="1" thickBot="1" x14ac:dyDescent="0.4">
      <c r="A22" s="114"/>
      <c r="B22" s="108"/>
      <c r="C22" s="108"/>
      <c r="D22" s="108"/>
      <c r="E22" s="108"/>
      <c r="F22" s="108"/>
      <c r="G22" s="104"/>
      <c r="H22" s="44" t="s">
        <v>38</v>
      </c>
      <c r="I22" s="44" t="s">
        <v>39</v>
      </c>
      <c r="J22" s="44" t="s">
        <v>40</v>
      </c>
      <c r="K22" s="44" t="s">
        <v>41</v>
      </c>
      <c r="L22" s="44" t="s">
        <v>42</v>
      </c>
      <c r="M22" s="44" t="s">
        <v>43</v>
      </c>
      <c r="N22" s="44" t="s">
        <v>44</v>
      </c>
      <c r="O22" s="44" t="s">
        <v>45</v>
      </c>
      <c r="P22" s="44" t="s">
        <v>46</v>
      </c>
      <c r="Q22" s="44" t="s">
        <v>47</v>
      </c>
      <c r="R22" s="44"/>
      <c r="S22" s="44"/>
      <c r="T22" s="108"/>
      <c r="U22" s="45" t="s">
        <v>48</v>
      </c>
      <c r="V22" s="45" t="s">
        <v>49</v>
      </c>
      <c r="W22" s="108"/>
      <c r="X22" s="112"/>
      <c r="Y22" s="94"/>
    </row>
    <row r="23" spans="1:25" s="55" customFormat="1" ht="23.15" customHeight="1" thickTop="1" x14ac:dyDescent="0.35">
      <c r="A23" s="46">
        <v>1</v>
      </c>
      <c r="B23" s="47">
        <v>70</v>
      </c>
      <c r="C23" s="48">
        <f>VLOOKUP(B23,[1]список!_xlnm.Print_Area,3)</f>
        <v>10133869175</v>
      </c>
      <c r="D23" s="48" t="str">
        <f>VLOOKUP(B23,[1]список!_xlnm.Print_Area,2)</f>
        <v>ПЕРЕПЕЧИНА Евгения Михайловна</v>
      </c>
      <c r="E23" s="49">
        <f>VLOOKUP(B23,[1]список!_xlnm.Print_Area,4)</f>
        <v>40396</v>
      </c>
      <c r="F23" s="48" t="str">
        <f>VLOOKUP(B23,[1]список!_xlnm.Print_Area,5)</f>
        <v>1 СР</v>
      </c>
      <c r="G23" s="50" t="str">
        <f>VLOOKUP(B23,[1]список!_xlnm.Print_Area,6)</f>
        <v>Омская область</v>
      </c>
      <c r="H23" s="47">
        <v>3</v>
      </c>
      <c r="I23" s="47">
        <v>5</v>
      </c>
      <c r="J23" s="47">
        <v>3</v>
      </c>
      <c r="K23" s="47">
        <v>3</v>
      </c>
      <c r="L23" s="47">
        <v>5</v>
      </c>
      <c r="M23" s="47">
        <v>3</v>
      </c>
      <c r="N23" s="47">
        <v>5</v>
      </c>
      <c r="O23" s="47"/>
      <c r="P23" s="51"/>
      <c r="Q23" s="51"/>
      <c r="R23" s="51"/>
      <c r="S23" s="51"/>
      <c r="T23" s="52">
        <v>1</v>
      </c>
      <c r="U23" s="47"/>
      <c r="V23" s="47"/>
      <c r="W23" s="53">
        <f t="shared" ref="W23:W34" si="0">V23+U23+O23+N23+M23+L23+K23+J23+I23+H23</f>
        <v>27</v>
      </c>
      <c r="X23" s="47"/>
      <c r="Y23" s="54"/>
    </row>
    <row r="24" spans="1:25" s="55" customFormat="1" ht="23.15" customHeight="1" x14ac:dyDescent="0.35">
      <c r="A24" s="56">
        <v>2</v>
      </c>
      <c r="B24" s="57">
        <v>83</v>
      </c>
      <c r="C24" s="48">
        <f>VLOOKUP(B24,[1]список!_xlnm.Print_Area,3)</f>
        <v>10133870084</v>
      </c>
      <c r="D24" s="48" t="str">
        <f>VLOOKUP(B24,[1]список!_xlnm.Print_Area,2)</f>
        <v>СТЕПАНОВА Злата Сергеевна</v>
      </c>
      <c r="E24" s="49">
        <f>VLOOKUP(B24,[1]список!_xlnm.Print_Area,4)</f>
        <v>40430</v>
      </c>
      <c r="F24" s="48" t="str">
        <f>VLOOKUP(B24,[1]список!_xlnm.Print_Area,5)</f>
        <v>1 СР</v>
      </c>
      <c r="G24" s="50" t="str">
        <f>VLOOKUP(B24,[1]список!_xlnm.Print_Area,6)</f>
        <v>Омская область</v>
      </c>
      <c r="H24" s="57">
        <v>2</v>
      </c>
      <c r="I24" s="57">
        <v>2</v>
      </c>
      <c r="J24" s="57">
        <v>5</v>
      </c>
      <c r="K24" s="57">
        <v>5</v>
      </c>
      <c r="L24" s="57">
        <v>3</v>
      </c>
      <c r="M24" s="57">
        <v>5</v>
      </c>
      <c r="N24" s="57">
        <v>3</v>
      </c>
      <c r="O24" s="57"/>
      <c r="P24" s="58"/>
      <c r="Q24" s="58"/>
      <c r="R24" s="58"/>
      <c r="S24" s="58"/>
      <c r="T24" s="59">
        <v>2</v>
      </c>
      <c r="U24" s="57"/>
      <c r="V24" s="57"/>
      <c r="W24" s="60">
        <f t="shared" si="0"/>
        <v>25</v>
      </c>
      <c r="X24" s="57"/>
      <c r="Y24" s="61"/>
    </row>
    <row r="25" spans="1:25" s="55" customFormat="1" ht="23.15" customHeight="1" x14ac:dyDescent="0.35">
      <c r="A25" s="56">
        <v>3</v>
      </c>
      <c r="B25" s="57">
        <v>33</v>
      </c>
      <c r="C25" s="48">
        <f>VLOOKUP(B25,[1]список!_xlnm.Print_Area,3)</f>
        <v>10146046315</v>
      </c>
      <c r="D25" s="48" t="str">
        <f>VLOOKUP(B25,[1]список!_xlnm.Print_Area,2)</f>
        <v>СЕРГЕЕВА София Александровна</v>
      </c>
      <c r="E25" s="49">
        <f>VLOOKUP(B25,[1]список!_xlnm.Print_Area,4)</f>
        <v>40493</v>
      </c>
      <c r="F25" s="48" t="str">
        <f>VLOOKUP(B25,[1]список!_xlnm.Print_Area,5)</f>
        <v>1 СР</v>
      </c>
      <c r="G25" s="50" t="str">
        <f>VLOOKUP(B25,[1]список!_xlnm.Print_Area,6)</f>
        <v>Новосибирская область</v>
      </c>
      <c r="H25" s="57">
        <v>5</v>
      </c>
      <c r="I25" s="57">
        <v>3</v>
      </c>
      <c r="J25" s="57">
        <v>2</v>
      </c>
      <c r="K25" s="57">
        <v>2</v>
      </c>
      <c r="L25" s="57">
        <v>2</v>
      </c>
      <c r="M25" s="57">
        <v>2</v>
      </c>
      <c r="N25" s="57"/>
      <c r="O25" s="57"/>
      <c r="P25" s="58"/>
      <c r="Q25" s="58"/>
      <c r="R25" s="58"/>
      <c r="S25" s="58"/>
      <c r="T25" s="59">
        <v>6</v>
      </c>
      <c r="U25" s="57"/>
      <c r="V25" s="57"/>
      <c r="W25" s="60">
        <f t="shared" si="0"/>
        <v>16</v>
      </c>
      <c r="X25" s="57"/>
      <c r="Y25" s="61"/>
    </row>
    <row r="26" spans="1:25" s="55" customFormat="1" ht="23.15" customHeight="1" x14ac:dyDescent="0.35">
      <c r="A26" s="56">
        <v>4</v>
      </c>
      <c r="B26" s="57">
        <v>4</v>
      </c>
      <c r="C26" s="48">
        <f>VLOOKUP(B26,[1]список!_xlnm.Print_Area,3)</f>
        <v>10149843863</v>
      </c>
      <c r="D26" s="48" t="str">
        <f>VLOOKUP(B26,[1]список!_xlnm.Print_Area,2)</f>
        <v>ЕФРЕМОВА Карина Владимировна</v>
      </c>
      <c r="E26" s="49">
        <f>VLOOKUP(B26,[1]список!_xlnm.Print_Area,4)</f>
        <v>40297</v>
      </c>
      <c r="F26" s="48" t="str">
        <f>VLOOKUP(B26,[1]список!_xlnm.Print_Area,5)</f>
        <v>КМС</v>
      </c>
      <c r="G26" s="50" t="str">
        <f>VLOOKUP(B26,[1]список!_xlnm.Print_Area,6)</f>
        <v>Кемеровская область</v>
      </c>
      <c r="H26" s="57">
        <v>1</v>
      </c>
      <c r="I26" s="57">
        <v>1</v>
      </c>
      <c r="J26" s="57"/>
      <c r="K26" s="57">
        <v>1</v>
      </c>
      <c r="L26" s="57">
        <v>1</v>
      </c>
      <c r="M26" s="57"/>
      <c r="N26" s="57">
        <v>2</v>
      </c>
      <c r="O26" s="57"/>
      <c r="P26" s="58"/>
      <c r="Q26" s="58"/>
      <c r="R26" s="58"/>
      <c r="S26" s="58"/>
      <c r="T26" s="59">
        <v>3</v>
      </c>
      <c r="U26" s="57"/>
      <c r="V26" s="57"/>
      <c r="W26" s="60">
        <f t="shared" si="0"/>
        <v>6</v>
      </c>
      <c r="X26" s="57"/>
      <c r="Y26" s="61"/>
    </row>
    <row r="27" spans="1:25" s="55" customFormat="1" ht="23.15" customHeight="1" x14ac:dyDescent="0.35">
      <c r="A27" s="56">
        <v>5</v>
      </c>
      <c r="B27" s="57">
        <v>84</v>
      </c>
      <c r="C27" s="48">
        <f>VLOOKUP(B27,[1]список!_xlnm.Print_Area,3)</f>
        <v>10139109296</v>
      </c>
      <c r="D27" s="48" t="str">
        <f>VLOOKUP(B27,[1]список!_xlnm.Print_Area,2)</f>
        <v>КЛОЧКО Алина Валерьевна</v>
      </c>
      <c r="E27" s="49">
        <f>VLOOKUP(B27,[1]список!_xlnm.Print_Area,4)</f>
        <v>40765</v>
      </c>
      <c r="F27" s="48" t="str">
        <f>VLOOKUP(B27,[1]список!_xlnm.Print_Area,5)</f>
        <v>1 СР</v>
      </c>
      <c r="G27" s="50" t="str">
        <f>VLOOKUP(B27,[1]список!_xlnm.Print_Area,6)</f>
        <v>Омская область</v>
      </c>
      <c r="H27" s="57"/>
      <c r="I27" s="57"/>
      <c r="J27" s="57"/>
      <c r="K27" s="57"/>
      <c r="L27" s="57"/>
      <c r="M27" s="57">
        <v>1</v>
      </c>
      <c r="N27" s="57">
        <v>1</v>
      </c>
      <c r="O27" s="57"/>
      <c r="P27" s="58"/>
      <c r="Q27" s="58"/>
      <c r="R27" s="58"/>
      <c r="S27" s="58"/>
      <c r="T27" s="59">
        <v>4</v>
      </c>
      <c r="U27" s="57"/>
      <c r="V27" s="57"/>
      <c r="W27" s="60">
        <f t="shared" si="0"/>
        <v>2</v>
      </c>
      <c r="X27" s="62"/>
      <c r="Y27" s="61"/>
    </row>
    <row r="28" spans="1:25" s="55" customFormat="1" ht="23.15" customHeight="1" x14ac:dyDescent="0.35">
      <c r="A28" s="56">
        <v>6</v>
      </c>
      <c r="B28" s="57">
        <v>81</v>
      </c>
      <c r="C28" s="48">
        <f>VLOOKUP(B28,[1]список!_xlnm.Print_Area,3)</f>
        <v>10149834163</v>
      </c>
      <c r="D28" s="48" t="str">
        <f>VLOOKUP(B28,[1]список!_xlnm.Print_Area,2)</f>
        <v>ЯНУШКЕВИЧ Юлианна Валентиновна</v>
      </c>
      <c r="E28" s="49">
        <f>VLOOKUP(B28,[1]список!_xlnm.Print_Area,4)</f>
        <v>40676</v>
      </c>
      <c r="F28" s="48" t="str">
        <f>VLOOKUP(B28,[1]список!_xlnm.Print_Area,5)</f>
        <v>2 СР</v>
      </c>
      <c r="G28" s="50" t="str">
        <f>VLOOKUP(B28,[1]список!_xlnm.Print_Area,6)</f>
        <v>Омская область</v>
      </c>
      <c r="H28" s="57"/>
      <c r="I28" s="57"/>
      <c r="J28" s="57">
        <v>1</v>
      </c>
      <c r="K28" s="57"/>
      <c r="L28" s="57"/>
      <c r="M28" s="57"/>
      <c r="N28" s="57"/>
      <c r="O28" s="57"/>
      <c r="P28" s="58"/>
      <c r="Q28" s="58"/>
      <c r="R28" s="58"/>
      <c r="S28" s="58"/>
      <c r="T28" s="59">
        <v>5</v>
      </c>
      <c r="U28" s="57"/>
      <c r="V28" s="57"/>
      <c r="W28" s="60">
        <f t="shared" si="0"/>
        <v>1</v>
      </c>
      <c r="X28" s="57"/>
      <c r="Y28" s="61"/>
    </row>
    <row r="29" spans="1:25" s="55" customFormat="1" ht="23.15" customHeight="1" x14ac:dyDescent="0.35">
      <c r="A29" s="56">
        <v>7</v>
      </c>
      <c r="B29" s="57">
        <v>71</v>
      </c>
      <c r="C29" s="48">
        <f>VLOOKUP(B29,[1]список!_xlnm.Print_Area,3)</f>
        <v>10142735581</v>
      </c>
      <c r="D29" s="48" t="str">
        <f>VLOOKUP(B29,[1]список!_xlnm.Print_Area,2)</f>
        <v>МАТУСЯ Дарья Кирилловна</v>
      </c>
      <c r="E29" s="49">
        <f>VLOOKUP(B29,[1]список!_xlnm.Print_Area,4)</f>
        <v>40182</v>
      </c>
      <c r="F29" s="48" t="str">
        <f>VLOOKUP(B29,[1]список!_xlnm.Print_Area,5)</f>
        <v>2 СР</v>
      </c>
      <c r="G29" s="50" t="str">
        <f>VLOOKUP(B29,[1]список!_xlnm.Print_Area,6)</f>
        <v>Омская область</v>
      </c>
      <c r="H29" s="57"/>
      <c r="I29" s="57"/>
      <c r="J29" s="57"/>
      <c r="K29" s="57"/>
      <c r="L29" s="57"/>
      <c r="M29" s="57"/>
      <c r="N29" s="57"/>
      <c r="O29" s="57"/>
      <c r="P29" s="58"/>
      <c r="Q29" s="58"/>
      <c r="R29" s="58"/>
      <c r="S29" s="58"/>
      <c r="T29" s="59">
        <v>7</v>
      </c>
      <c r="U29" s="57"/>
      <c r="V29" s="57"/>
      <c r="W29" s="60">
        <f t="shared" si="0"/>
        <v>0</v>
      </c>
      <c r="X29" s="57"/>
      <c r="Y29" s="61"/>
    </row>
    <row r="30" spans="1:25" s="55" customFormat="1" ht="23.15" customHeight="1" x14ac:dyDescent="0.35">
      <c r="A30" s="56">
        <v>8</v>
      </c>
      <c r="B30" s="57">
        <v>48</v>
      </c>
      <c r="C30" s="48">
        <f>VLOOKUP(B30,[1]список!_xlnm.Print_Area,3)</f>
        <v>10143130554</v>
      </c>
      <c r="D30" s="48" t="str">
        <f>VLOOKUP(B30,[1]список!_xlnm.Print_Area,2)</f>
        <v>РУДЕНКО Маргарита Андреевна</v>
      </c>
      <c r="E30" s="49">
        <f>VLOOKUP(B30,[1]список!_xlnm.Print_Area,4)</f>
        <v>40394</v>
      </c>
      <c r="F30" s="48" t="str">
        <f>VLOOKUP(B30,[1]список!_xlnm.Print_Area,5)</f>
        <v>КМС</v>
      </c>
      <c r="G30" s="50" t="str">
        <f>VLOOKUP(B30,[1]список!_xlnm.Print_Area,6)</f>
        <v>Новосибирская область</v>
      </c>
      <c r="H30" s="57"/>
      <c r="I30" s="57"/>
      <c r="J30" s="57"/>
      <c r="K30" s="57"/>
      <c r="L30" s="57"/>
      <c r="M30" s="57"/>
      <c r="N30" s="57"/>
      <c r="O30" s="57"/>
      <c r="P30" s="58"/>
      <c r="Q30" s="58"/>
      <c r="R30" s="58"/>
      <c r="S30" s="58"/>
      <c r="T30" s="59">
        <v>8</v>
      </c>
      <c r="U30" s="57"/>
      <c r="V30" s="57"/>
      <c r="W30" s="60">
        <f t="shared" si="0"/>
        <v>0</v>
      </c>
      <c r="X30" s="57"/>
      <c r="Y30" s="61"/>
    </row>
    <row r="31" spans="1:25" s="55" customFormat="1" ht="23.15" customHeight="1" x14ac:dyDescent="0.35">
      <c r="A31" s="56">
        <v>9</v>
      </c>
      <c r="B31" s="57">
        <v>47</v>
      </c>
      <c r="C31" s="48">
        <f>VLOOKUP(B31,[1]список!_xlnm.Print_Area,3)</f>
        <v>10143131665</v>
      </c>
      <c r="D31" s="48" t="str">
        <f>VLOOKUP(B31,[1]список!_xlnm.Print_Area,2)</f>
        <v>ЛИПАТНИКОВА Яна Романовна</v>
      </c>
      <c r="E31" s="49">
        <f>VLOOKUP(B31,[1]список!_xlnm.Print_Area,4)</f>
        <v>40346</v>
      </c>
      <c r="F31" s="48" t="str">
        <f>VLOOKUP(B31,[1]список!_xlnm.Print_Area,5)</f>
        <v>КМС</v>
      </c>
      <c r="G31" s="50" t="str">
        <f>VLOOKUP(B31,[1]список!_xlnm.Print_Area,6)</f>
        <v>Новосибирская область</v>
      </c>
      <c r="H31" s="57"/>
      <c r="I31" s="57"/>
      <c r="J31" s="57"/>
      <c r="K31" s="57"/>
      <c r="L31" s="57"/>
      <c r="M31" s="57"/>
      <c r="N31" s="57"/>
      <c r="O31" s="57"/>
      <c r="P31" s="58"/>
      <c r="Q31" s="58"/>
      <c r="R31" s="58"/>
      <c r="S31" s="58"/>
      <c r="T31" s="59">
        <v>9</v>
      </c>
      <c r="U31" s="57"/>
      <c r="V31" s="57"/>
      <c r="W31" s="60">
        <f t="shared" si="0"/>
        <v>0</v>
      </c>
      <c r="X31" s="57"/>
      <c r="Y31" s="61"/>
    </row>
    <row r="32" spans="1:25" s="55" customFormat="1" ht="23.15" customHeight="1" x14ac:dyDescent="0.35">
      <c r="A32" s="56">
        <v>10</v>
      </c>
      <c r="B32" s="57">
        <v>34</v>
      </c>
      <c r="C32" s="48">
        <f>VLOOKUP(B32,[1]список!_xlnm.Print_Area,3)</f>
        <v>10156861411</v>
      </c>
      <c r="D32" s="48" t="str">
        <f>VLOOKUP(B32,[1]список!_xlnm.Print_Area,2)</f>
        <v>АНДРОНОВА Валерия Владимировна</v>
      </c>
      <c r="E32" s="49">
        <f>VLOOKUP(B32,[1]список!_xlnm.Print_Area,4)</f>
        <v>40605</v>
      </c>
      <c r="F32" s="48" t="str">
        <f>VLOOKUP(B32,[1]список!_xlnm.Print_Area,5)</f>
        <v>2 СР</v>
      </c>
      <c r="G32" s="50" t="str">
        <f>VLOOKUP(B32,[1]список!_xlnm.Print_Area,6)</f>
        <v>Новосибирская область</v>
      </c>
      <c r="H32" s="57"/>
      <c r="I32" s="57"/>
      <c r="J32" s="57"/>
      <c r="K32" s="57"/>
      <c r="L32" s="57"/>
      <c r="M32" s="57"/>
      <c r="N32" s="57"/>
      <c r="O32" s="57"/>
      <c r="P32" s="58"/>
      <c r="Q32" s="58"/>
      <c r="R32" s="58"/>
      <c r="S32" s="58"/>
      <c r="T32" s="59">
        <v>10</v>
      </c>
      <c r="U32" s="57"/>
      <c r="V32" s="57"/>
      <c r="W32" s="60">
        <f t="shared" si="0"/>
        <v>0</v>
      </c>
      <c r="X32" s="57"/>
      <c r="Y32" s="61"/>
    </row>
    <row r="33" spans="1:25" s="55" customFormat="1" ht="23.15" customHeight="1" x14ac:dyDescent="0.35">
      <c r="A33" s="56">
        <v>11</v>
      </c>
      <c r="B33" s="57">
        <v>60</v>
      </c>
      <c r="C33" s="48">
        <f>VLOOKUP(B33,[1]список!_xlnm.Print_Area,3)</f>
        <v>10154047296</v>
      </c>
      <c r="D33" s="48" t="str">
        <f>VLOOKUP(B33,[1]список!_xlnm.Print_Area,2)</f>
        <v>ИВАНОВА Полина Андреевна</v>
      </c>
      <c r="E33" s="49">
        <f>VLOOKUP(B33,[1]список!_xlnm.Print_Area,4)</f>
        <v>40304</v>
      </c>
      <c r="F33" s="48" t="str">
        <f>VLOOKUP(B33,[1]список!_xlnm.Print_Area,5)</f>
        <v>2 СР</v>
      </c>
      <c r="G33" s="50" t="str">
        <f>VLOOKUP(B33,[1]список!_xlnm.Print_Area,6)</f>
        <v>Новосибирская область</v>
      </c>
      <c r="H33" s="57"/>
      <c r="I33" s="57"/>
      <c r="J33" s="57"/>
      <c r="K33" s="57"/>
      <c r="L33" s="57"/>
      <c r="M33" s="57"/>
      <c r="N33" s="57"/>
      <c r="O33" s="57"/>
      <c r="P33" s="58"/>
      <c r="Q33" s="58"/>
      <c r="R33" s="58"/>
      <c r="S33" s="58"/>
      <c r="T33" s="59">
        <v>11</v>
      </c>
      <c r="U33" s="57"/>
      <c r="V33" s="57"/>
      <c r="W33" s="60">
        <f t="shared" si="0"/>
        <v>0</v>
      </c>
      <c r="X33" s="57"/>
      <c r="Y33" s="61"/>
    </row>
    <row r="34" spans="1:25" s="55" customFormat="1" ht="23.15" customHeight="1" x14ac:dyDescent="0.35">
      <c r="A34" s="56">
        <v>12</v>
      </c>
      <c r="B34" s="57">
        <v>59</v>
      </c>
      <c r="C34" s="48">
        <f>VLOOKUP(B34,[1]список!_xlnm.Print_Area,3)</f>
        <v>10154047300</v>
      </c>
      <c r="D34" s="48" t="str">
        <f>VLOOKUP(B34,[1]список!_xlnm.Print_Area,2)</f>
        <v>ТИМОШЕНКО Александра Михайловна</v>
      </c>
      <c r="E34" s="49">
        <f>VLOOKUP(B34,[1]список!_xlnm.Print_Area,4)</f>
        <v>40422</v>
      </c>
      <c r="F34" s="48" t="str">
        <f>VLOOKUP(B34,[1]список!_xlnm.Print_Area,5)</f>
        <v>2 СР</v>
      </c>
      <c r="G34" s="50" t="str">
        <f>VLOOKUP(B34,[1]список!_xlnm.Print_Area,6)</f>
        <v>Новосибирская область</v>
      </c>
      <c r="H34" s="57"/>
      <c r="I34" s="57"/>
      <c r="J34" s="57"/>
      <c r="K34" s="57"/>
      <c r="L34" s="57"/>
      <c r="M34" s="57"/>
      <c r="N34" s="57"/>
      <c r="O34" s="57"/>
      <c r="P34" s="58"/>
      <c r="Q34" s="58"/>
      <c r="R34" s="58"/>
      <c r="S34" s="58"/>
      <c r="T34" s="59">
        <v>12</v>
      </c>
      <c r="U34" s="57"/>
      <c r="V34" s="57"/>
      <c r="W34" s="60">
        <f t="shared" si="0"/>
        <v>0</v>
      </c>
      <c r="X34" s="57"/>
      <c r="Y34" s="61"/>
    </row>
    <row r="35" spans="1:25" s="55" customFormat="1" ht="23.15" customHeight="1" x14ac:dyDescent="0.35">
      <c r="A35" s="56" t="s">
        <v>50</v>
      </c>
      <c r="B35" s="57">
        <v>26</v>
      </c>
      <c r="C35" s="48">
        <f>VLOOKUP(B35,[1]список!_xlnm.Print_Area,3)</f>
        <v>10164839457</v>
      </c>
      <c r="D35" s="48" t="str">
        <f>VLOOKUP(B35,[1]список!_xlnm.Print_Area,2)</f>
        <v>КИШЛАРЬ Ева Станиславовна</v>
      </c>
      <c r="E35" s="49">
        <f>VLOOKUP(B35,[1]список!_xlnm.Print_Area,4)</f>
        <v>40456</v>
      </c>
      <c r="F35" s="48" t="str">
        <f>VLOOKUP(B35,[1]список!_xlnm.Print_Area,5)</f>
        <v>2 СР</v>
      </c>
      <c r="G35" s="50" t="str">
        <f>VLOOKUP(B35,[1]список!_xlnm.Print_Area,6)</f>
        <v>Новосибирская область</v>
      </c>
      <c r="H35" s="57"/>
      <c r="I35" s="57"/>
      <c r="J35" s="57"/>
      <c r="K35" s="57"/>
      <c r="L35" s="57"/>
      <c r="M35" s="57"/>
      <c r="N35" s="57"/>
      <c r="O35" s="57"/>
      <c r="P35" s="58"/>
      <c r="Q35" s="58"/>
      <c r="R35" s="58"/>
      <c r="S35" s="58"/>
      <c r="T35" s="59"/>
      <c r="U35" s="57"/>
      <c r="V35" s="57"/>
      <c r="W35" s="60"/>
      <c r="X35" s="57"/>
      <c r="Y35" s="61"/>
    </row>
    <row r="36" spans="1:25" s="55" customFormat="1" ht="23.15" customHeight="1" x14ac:dyDescent="0.35">
      <c r="A36" s="56" t="s">
        <v>50</v>
      </c>
      <c r="B36" s="57">
        <v>35</v>
      </c>
      <c r="C36" s="48">
        <f>VLOOKUP(B36,[1]список!_xlnm.Print_Area,3)</f>
        <v>10153618678</v>
      </c>
      <c r="D36" s="48" t="str">
        <f>VLOOKUP(B36,[1]список!_xlnm.Print_Area,2)</f>
        <v>СТУДЕНКОВА Ярослава Петровна</v>
      </c>
      <c r="E36" s="49">
        <f>VLOOKUP(B36,[1]список!_xlnm.Print_Area,4)</f>
        <v>40520</v>
      </c>
      <c r="F36" s="48" t="str">
        <f>VLOOKUP(B36,[1]список!_xlnm.Print_Area,5)</f>
        <v>2 СР</v>
      </c>
      <c r="G36" s="50" t="str">
        <f>VLOOKUP(B36,[1]список!_xlnm.Print_Area,6)</f>
        <v>Новосибирская область</v>
      </c>
      <c r="H36" s="57"/>
      <c r="I36" s="57"/>
      <c r="J36" s="57"/>
      <c r="K36" s="57"/>
      <c r="L36" s="57"/>
      <c r="M36" s="57"/>
      <c r="N36" s="57"/>
      <c r="O36" s="57"/>
      <c r="P36" s="58"/>
      <c r="Q36" s="58"/>
      <c r="R36" s="58"/>
      <c r="S36" s="58"/>
      <c r="T36" s="59"/>
      <c r="U36" s="57"/>
      <c r="V36" s="57"/>
      <c r="W36" s="60"/>
      <c r="X36" s="57"/>
      <c r="Y36" s="61"/>
    </row>
    <row r="37" spans="1:25" s="55" customFormat="1" ht="15.65" customHeight="1" x14ac:dyDescent="0.35">
      <c r="A37" s="63"/>
      <c r="B37" s="64"/>
      <c r="C37" s="65"/>
      <c r="D37" s="65"/>
      <c r="E37" s="66"/>
      <c r="F37" s="65"/>
      <c r="G37" s="66"/>
      <c r="H37" s="64"/>
      <c r="I37" s="64"/>
      <c r="J37" s="64"/>
      <c r="K37" s="64"/>
      <c r="L37" s="64"/>
      <c r="M37" s="64"/>
      <c r="N37" s="64"/>
      <c r="O37" s="64"/>
      <c r="P37" s="67"/>
      <c r="Q37" s="67"/>
      <c r="R37" s="67"/>
      <c r="S37" s="67"/>
      <c r="T37" s="68"/>
      <c r="U37" s="64"/>
      <c r="V37" s="64"/>
      <c r="W37" s="69"/>
      <c r="X37" s="64"/>
      <c r="Y37" s="70"/>
    </row>
    <row r="38" spans="1:25" s="71" customFormat="1" ht="14.5" x14ac:dyDescent="0.35">
      <c r="A38" s="95" t="s">
        <v>51</v>
      </c>
      <c r="B38" s="96"/>
      <c r="C38" s="96"/>
      <c r="D38" s="96"/>
      <c r="E38" s="96"/>
      <c r="F38" s="96"/>
      <c r="G38" s="97"/>
      <c r="H38" s="98" t="s">
        <v>52</v>
      </c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</row>
    <row r="39" spans="1:25" s="4" customFormat="1" ht="14.5" x14ac:dyDescent="0.35">
      <c r="A39" s="72" t="s">
        <v>53</v>
      </c>
      <c r="B39" s="72"/>
      <c r="C39" s="72"/>
      <c r="D39" s="72"/>
      <c r="E39" s="72"/>
      <c r="F39" s="72"/>
      <c r="G39" s="72" t="s">
        <v>54</v>
      </c>
      <c r="H39" s="72"/>
      <c r="I39" s="72"/>
      <c r="J39" s="72"/>
      <c r="K39" s="72"/>
      <c r="L39" s="73" cm="1">
        <f t="array" ref="L39">SUM(1/COUNTIF(G23:G36,G23:G36))</f>
        <v>3</v>
      </c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 t="s">
        <v>55</v>
      </c>
      <c r="Y39" s="73">
        <f>COUNTIF(F$22:F36,"ЗМС")</f>
        <v>0</v>
      </c>
    </row>
    <row r="40" spans="1:25" s="4" customFormat="1" ht="14.5" x14ac:dyDescent="0.35">
      <c r="A40" s="72" t="s">
        <v>56</v>
      </c>
      <c r="B40" s="72"/>
      <c r="C40" s="72"/>
      <c r="D40" s="72"/>
      <c r="E40" s="72"/>
      <c r="F40" s="72"/>
      <c r="G40" s="72" t="s">
        <v>57</v>
      </c>
      <c r="H40" s="72"/>
      <c r="I40" s="72"/>
      <c r="J40" s="72"/>
      <c r="K40" s="72"/>
      <c r="L40" s="73">
        <v>14</v>
      </c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 t="s">
        <v>58</v>
      </c>
      <c r="Y40" s="73">
        <f>COUNTIF(F$22:F36,"МСМК")</f>
        <v>0</v>
      </c>
    </row>
    <row r="41" spans="1:25" s="4" customFormat="1" ht="14.5" x14ac:dyDescent="0.35">
      <c r="A41" s="72" t="s">
        <v>59</v>
      </c>
      <c r="B41" s="72"/>
      <c r="C41" s="72"/>
      <c r="D41" s="72"/>
      <c r="E41" s="72"/>
      <c r="F41" s="72"/>
      <c r="G41" s="72" t="s">
        <v>60</v>
      </c>
      <c r="H41" s="72"/>
      <c r="I41" s="72"/>
      <c r="J41" s="72"/>
      <c r="K41" s="72"/>
      <c r="L41" s="73">
        <v>14</v>
      </c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 t="s">
        <v>61</v>
      </c>
      <c r="Y41" s="73">
        <f>COUNTIF(F$23:F37,"МС")</f>
        <v>0</v>
      </c>
    </row>
    <row r="42" spans="1:25" s="4" customFormat="1" ht="14.5" x14ac:dyDescent="0.35">
      <c r="A42" s="72" t="s">
        <v>62</v>
      </c>
      <c r="B42" s="72"/>
      <c r="C42" s="72"/>
      <c r="D42" s="72"/>
      <c r="E42" s="72"/>
      <c r="F42" s="72"/>
      <c r="G42" s="72" t="s">
        <v>63</v>
      </c>
      <c r="H42" s="72"/>
      <c r="I42" s="72"/>
      <c r="J42" s="72"/>
      <c r="K42" s="72"/>
      <c r="L42" s="73">
        <v>14</v>
      </c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 t="s">
        <v>64</v>
      </c>
      <c r="Y42" s="73">
        <f>COUNTIF(F$22:F36,"КМС")</f>
        <v>3</v>
      </c>
    </row>
    <row r="43" spans="1:25" s="4" customFormat="1" ht="14.5" x14ac:dyDescent="0.35">
      <c r="A43" s="72"/>
      <c r="B43" s="72"/>
      <c r="C43" s="72"/>
      <c r="D43" s="72"/>
      <c r="E43" s="72"/>
      <c r="F43" s="72"/>
      <c r="G43" s="72" t="s">
        <v>65</v>
      </c>
      <c r="H43" s="74"/>
      <c r="I43" s="74"/>
      <c r="J43" s="74"/>
      <c r="K43" s="74"/>
      <c r="L43" s="75" t="s">
        <v>66</v>
      </c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 t="s">
        <v>67</v>
      </c>
      <c r="Y43" s="73">
        <f>COUNTIF(F$22:F37,"1 СР")</f>
        <v>4</v>
      </c>
    </row>
    <row r="44" spans="1:25" s="4" customFormat="1" ht="14.5" x14ac:dyDescent="0.35">
      <c r="A44" s="73"/>
      <c r="B44" s="73"/>
      <c r="C44" s="73"/>
      <c r="D44" s="73"/>
      <c r="E44" s="73"/>
      <c r="F44" s="73"/>
      <c r="G44" s="72" t="s">
        <v>68</v>
      </c>
      <c r="H44" s="72"/>
      <c r="I44" s="72"/>
      <c r="J44" s="72"/>
      <c r="K44" s="72"/>
      <c r="L44" s="73">
        <f>COUNTIF(A$22:A36,"НФ")</f>
        <v>2</v>
      </c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 t="s">
        <v>69</v>
      </c>
      <c r="Y44" s="73">
        <f>COUNTIF(F$22:F38,"2 СР")</f>
        <v>7</v>
      </c>
    </row>
    <row r="45" spans="1:25" s="4" customFormat="1" ht="14.5" x14ac:dyDescent="0.35">
      <c r="A45" s="73"/>
      <c r="B45" s="73"/>
      <c r="C45" s="73"/>
      <c r="D45" s="73"/>
      <c r="E45" s="73"/>
      <c r="F45" s="73"/>
      <c r="G45" s="74" t="s">
        <v>70</v>
      </c>
      <c r="H45" s="74"/>
      <c r="I45" s="74"/>
      <c r="J45" s="74"/>
      <c r="K45" s="74"/>
      <c r="L45" s="75">
        <f>COUNTIF(D$22:D37,"ДСКВ")</f>
        <v>0</v>
      </c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 t="s">
        <v>71</v>
      </c>
      <c r="Y45" s="73">
        <f>COUNTIF(F$22:F39,"3 СР")</f>
        <v>0</v>
      </c>
    </row>
    <row r="46" spans="1:25" s="4" customFormat="1" x14ac:dyDescent="0.35">
      <c r="A46" s="76"/>
      <c r="B46" s="77"/>
      <c r="C46" s="78"/>
      <c r="G46" s="4" t="s">
        <v>72</v>
      </c>
      <c r="L46" s="77">
        <f>COUNTIF(D$22:D38,"НС")</f>
        <v>0</v>
      </c>
      <c r="N46" s="71"/>
    </row>
    <row r="47" spans="1:25" s="4" customFormat="1" ht="15.5" x14ac:dyDescent="0.35">
      <c r="A47" s="99" t="s">
        <v>73</v>
      </c>
      <c r="B47" s="100"/>
      <c r="C47" s="100"/>
      <c r="D47" s="100"/>
      <c r="E47" s="100"/>
      <c r="F47" s="100" t="s">
        <v>74</v>
      </c>
      <c r="G47" s="100"/>
      <c r="H47" s="100"/>
      <c r="I47" s="100"/>
      <c r="J47" s="100"/>
      <c r="K47" s="100"/>
      <c r="L47" s="100"/>
      <c r="M47" s="100"/>
      <c r="N47" s="101"/>
      <c r="O47" s="100"/>
      <c r="P47" s="100"/>
      <c r="Q47" s="100"/>
      <c r="R47" s="100"/>
      <c r="S47" s="100"/>
      <c r="T47" s="100" t="s">
        <v>75</v>
      </c>
      <c r="U47" s="100"/>
      <c r="V47" s="100"/>
      <c r="W47" s="100"/>
      <c r="X47" s="100"/>
      <c r="Y47" s="102"/>
    </row>
    <row r="48" spans="1:25" s="4" customFormat="1" x14ac:dyDescent="0.35">
      <c r="A48" s="83"/>
      <c r="B48" s="84"/>
      <c r="C48" s="84"/>
      <c r="D48" s="84"/>
      <c r="E48" s="84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64"/>
      <c r="S48" s="64"/>
      <c r="T48" s="90"/>
      <c r="U48" s="90"/>
      <c r="V48" s="90"/>
      <c r="W48" s="90"/>
      <c r="X48" s="90"/>
      <c r="Y48" s="91"/>
    </row>
    <row r="49" spans="1:25" s="4" customFormat="1" x14ac:dyDescent="0.35">
      <c r="A49" s="79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80"/>
    </row>
    <row r="50" spans="1:25" s="4" customFormat="1" x14ac:dyDescent="0.35">
      <c r="A50" s="79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80"/>
    </row>
    <row r="51" spans="1:25" s="4" customFormat="1" x14ac:dyDescent="0.35">
      <c r="A51" s="79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80"/>
    </row>
    <row r="52" spans="1:25" s="4" customFormat="1" x14ac:dyDescent="0.35">
      <c r="A52" s="83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77"/>
      <c r="S52" s="77"/>
      <c r="T52" s="84"/>
      <c r="U52" s="84"/>
      <c r="V52" s="84"/>
      <c r="W52" s="84"/>
      <c r="X52" s="84"/>
      <c r="Y52" s="92"/>
    </row>
    <row r="53" spans="1:25" s="4" customFormat="1" x14ac:dyDescent="0.35">
      <c r="A53" s="83"/>
      <c r="B53" s="84"/>
      <c r="C53" s="84"/>
      <c r="D53" s="84"/>
      <c r="E53" s="84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1"/>
      <c r="S53" s="81"/>
      <c r="T53" s="85"/>
      <c r="U53" s="85"/>
      <c r="V53" s="85"/>
      <c r="W53" s="85"/>
      <c r="X53" s="85"/>
      <c r="Y53" s="86"/>
    </row>
    <row r="54" spans="1:25" s="4" customFormat="1" ht="16" thickBot="1" x14ac:dyDescent="0.4">
      <c r="A54" s="87"/>
      <c r="B54" s="88"/>
      <c r="C54" s="88"/>
      <c r="D54" s="88"/>
      <c r="E54" s="88"/>
      <c r="F54" s="88" t="str">
        <f>G17</f>
        <v xml:space="preserve">ДОЦЕНКО С.А. (ВК, г. ОМСК) </v>
      </c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 t="s">
        <v>19</v>
      </c>
      <c r="U54" s="88"/>
      <c r="V54" s="88"/>
      <c r="W54" s="88"/>
      <c r="X54" s="88"/>
      <c r="Y54" s="89"/>
    </row>
    <row r="55" spans="1:25" s="4" customFormat="1" ht="13.5" thickTop="1" x14ac:dyDescent="0.35">
      <c r="B55" s="77"/>
      <c r="C55" s="77"/>
    </row>
    <row r="56" spans="1:25" s="4" customFormat="1" x14ac:dyDescent="0.35">
      <c r="B56" s="77"/>
      <c r="C56" s="77"/>
    </row>
    <row r="57" spans="1:25" s="4" customFormat="1" x14ac:dyDescent="0.35">
      <c r="B57" s="77"/>
      <c r="C57" s="77"/>
    </row>
    <row r="58" spans="1:25" s="4" customFormat="1" x14ac:dyDescent="0.35">
      <c r="B58" s="77"/>
      <c r="C58" s="77"/>
    </row>
    <row r="59" spans="1:25" s="4" customFormat="1" x14ac:dyDescent="0.35">
      <c r="B59" s="77"/>
      <c r="C59" s="77"/>
    </row>
    <row r="60" spans="1:25" s="4" customFormat="1" x14ac:dyDescent="0.35">
      <c r="B60" s="77"/>
      <c r="C60" s="77"/>
    </row>
    <row r="61" spans="1:25" s="4" customFormat="1" x14ac:dyDescent="0.35">
      <c r="B61" s="77"/>
      <c r="C61" s="77"/>
    </row>
    <row r="62" spans="1:25" s="4" customFormat="1" x14ac:dyDescent="0.35">
      <c r="B62" s="77"/>
      <c r="C62" s="77"/>
    </row>
    <row r="63" spans="1:25" s="4" customFormat="1" x14ac:dyDescent="0.35">
      <c r="B63" s="77"/>
      <c r="C63" s="77"/>
    </row>
    <row r="64" spans="1:25" s="4" customFormat="1" x14ac:dyDescent="0.35">
      <c r="B64" s="77"/>
      <c r="C64" s="77"/>
    </row>
    <row r="65" spans="2:3" s="4" customFormat="1" x14ac:dyDescent="0.35">
      <c r="B65" s="77"/>
      <c r="C65" s="77"/>
    </row>
    <row r="66" spans="2:3" s="4" customFormat="1" x14ac:dyDescent="0.35">
      <c r="B66" s="77"/>
      <c r="C66" s="77"/>
    </row>
  </sheetData>
  <mergeCells count="41">
    <mergeCell ref="A1:Y1"/>
    <mergeCell ref="A2:Y2"/>
    <mergeCell ref="A3:Y3"/>
    <mergeCell ref="A4:Y4"/>
    <mergeCell ref="A5:Y5"/>
    <mergeCell ref="E21:E22"/>
    <mergeCell ref="F21:F22"/>
    <mergeCell ref="A6:Y6"/>
    <mergeCell ref="A7:Y7"/>
    <mergeCell ref="A9:Y9"/>
    <mergeCell ref="A10:Y10"/>
    <mergeCell ref="A11:Y11"/>
    <mergeCell ref="A15:G15"/>
    <mergeCell ref="Y21:Y22"/>
    <mergeCell ref="A38:G38"/>
    <mergeCell ref="H38:Y38"/>
    <mergeCell ref="A47:E47"/>
    <mergeCell ref="F47:S47"/>
    <mergeCell ref="T47:Y47"/>
    <mergeCell ref="G21:G22"/>
    <mergeCell ref="H21:S21"/>
    <mergeCell ref="T21:T22"/>
    <mergeCell ref="U21:V21"/>
    <mergeCell ref="W21:W22"/>
    <mergeCell ref="X21:X22"/>
    <mergeCell ref="A21:A22"/>
    <mergeCell ref="B21:B22"/>
    <mergeCell ref="C21:C22"/>
    <mergeCell ref="D21:D22"/>
    <mergeCell ref="A48:E48"/>
    <mergeCell ref="F48:Q48"/>
    <mergeCell ref="T48:Y48"/>
    <mergeCell ref="A52:E52"/>
    <mergeCell ref="F52:Q52"/>
    <mergeCell ref="T52:Y52"/>
    <mergeCell ref="A53:E53"/>
    <mergeCell ref="F53:Q53"/>
    <mergeCell ref="T53:Y53"/>
    <mergeCell ref="A54:E54"/>
    <mergeCell ref="F54:S54"/>
    <mergeCell ref="T54:Y54"/>
  </mergeCells>
  <printOptions horizontalCentered="1"/>
  <pageMargins left="0" right="0" top="0.9055118110236221" bottom="0.86614173228346458" header="0.15748031496062992" footer="0.11811023622047245"/>
  <pageSetup scale="52" fitToHeight="0" orientation="portrait" r:id="rId1"/>
  <headerFooter alignWithMargins="0">
    <oddHeader>&amp;L&amp;"Calibri,полужирный курсив"&amp;UРЕЗУЛЬТАТЫ НА САЙТЕ WWW.FVSR&amp;R&amp;"Calibri,полужирный курсив"&amp;UФЕДЕРАЦИЯ ВЕЛОСИПЕДНОГО СПОРТА РОССИИ - WWW.FVSR.RU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06ADD-8A3A-4551-B2C7-73B0CE82D292}">
  <sheetPr>
    <tabColor rgb="FF00B050"/>
  </sheetPr>
  <dimension ref="A1:Y73"/>
  <sheetViews>
    <sheetView view="pageBreakPreview" zoomScale="60" zoomScaleNormal="80" workbookViewId="0">
      <selection activeCell="A6" sqref="A6:XFD6"/>
    </sheetView>
  </sheetViews>
  <sheetFormatPr defaultColWidth="9.1796875" defaultRowHeight="13" x14ac:dyDescent="0.3"/>
  <cols>
    <col min="1" max="1" width="7.54296875" style="1" customWidth="1"/>
    <col min="2" max="2" width="7" style="82" customWidth="1"/>
    <col min="3" max="3" width="16.453125" style="82" customWidth="1"/>
    <col min="4" max="4" width="40.6328125" style="1" customWidth="1"/>
    <col min="5" max="5" width="13.81640625" style="1" customWidth="1"/>
    <col min="6" max="6" width="9" style="1" customWidth="1"/>
    <col min="7" max="7" width="30.7265625" style="1" customWidth="1"/>
    <col min="8" max="11" width="4.54296875" style="1" customWidth="1"/>
    <col min="12" max="12" width="5.1796875" style="1" customWidth="1"/>
    <col min="13" max="17" width="4.54296875" style="1" customWidth="1"/>
    <col min="18" max="19" width="4.54296875" style="1" hidden="1" customWidth="1"/>
    <col min="20" max="20" width="9" style="1" customWidth="1"/>
    <col min="21" max="22" width="6.7265625" style="1" hidden="1" customWidth="1"/>
    <col min="23" max="23" width="11.26953125" style="1" customWidth="1"/>
    <col min="24" max="24" width="9.453125" style="1" customWidth="1"/>
    <col min="25" max="25" width="10.26953125" style="1" customWidth="1"/>
    <col min="26" max="16384" width="9.1796875" style="1"/>
  </cols>
  <sheetData>
    <row r="1" spans="1:25" ht="18.5" x14ac:dyDescent="0.3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</row>
    <row r="2" spans="1:25" ht="18.5" x14ac:dyDescent="0.3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</row>
    <row r="3" spans="1:25" ht="18.5" x14ac:dyDescent="0.3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</row>
    <row r="4" spans="1:25" ht="18.5" x14ac:dyDescent="0.3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</row>
    <row r="5" spans="1:25" ht="18.5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</row>
    <row r="6" spans="1:25" s="2" customFormat="1" ht="28.5" x14ac:dyDescent="0.35">
      <c r="A6" s="115" t="s">
        <v>0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</row>
    <row r="7" spans="1:25" s="2" customFormat="1" ht="21.5" thickBot="1" x14ac:dyDescent="0.4">
      <c r="A7" s="116" t="s">
        <v>1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</row>
    <row r="8" spans="1:25" s="2" customFormat="1" ht="21.5" hidden="1" thickBot="1" x14ac:dyDescent="0.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s="4" customFormat="1" ht="18" customHeight="1" thickTop="1" x14ac:dyDescent="0.35">
      <c r="A9" s="117" t="s">
        <v>2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9"/>
    </row>
    <row r="10" spans="1:25" s="4" customFormat="1" ht="18.5" x14ac:dyDescent="0.35">
      <c r="A10" s="120" t="s">
        <v>3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2"/>
    </row>
    <row r="11" spans="1:25" s="4" customFormat="1" ht="18.5" x14ac:dyDescent="0.35">
      <c r="A11" s="120" t="s">
        <v>76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2"/>
    </row>
    <row r="12" spans="1:25" s="4" customFormat="1" ht="12" customHeight="1" x14ac:dyDescent="0.35">
      <c r="A12" s="5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6"/>
    </row>
    <row r="13" spans="1:25" s="16" customFormat="1" ht="16" customHeight="1" x14ac:dyDescent="0.35">
      <c r="A13" s="7" t="s">
        <v>5</v>
      </c>
      <c r="B13" s="8"/>
      <c r="C13" s="8"/>
      <c r="D13" s="9"/>
      <c r="E13" s="10"/>
      <c r="F13" s="10"/>
      <c r="G13" s="10" t="s">
        <v>6</v>
      </c>
      <c r="H13" s="10"/>
      <c r="I13" s="10"/>
      <c r="J13" s="11"/>
      <c r="K13" s="11"/>
      <c r="L13" s="11"/>
      <c r="M13" s="11"/>
      <c r="N13" s="11"/>
      <c r="O13" s="12"/>
      <c r="P13" s="12"/>
      <c r="Q13" s="12"/>
      <c r="R13" s="12"/>
      <c r="S13" s="12"/>
      <c r="T13" s="12"/>
      <c r="U13" s="13"/>
      <c r="V13" s="13"/>
      <c r="W13" s="13"/>
      <c r="X13" s="14"/>
      <c r="Y13" s="15" t="s">
        <v>7</v>
      </c>
    </row>
    <row r="14" spans="1:25" s="16" customFormat="1" ht="16" customHeight="1" x14ac:dyDescent="0.35">
      <c r="A14" s="17" t="s">
        <v>8</v>
      </c>
      <c r="B14" s="18"/>
      <c r="C14" s="18"/>
      <c r="D14" s="19"/>
      <c r="E14" s="19"/>
      <c r="F14" s="19"/>
      <c r="G14" s="19" t="s">
        <v>9</v>
      </c>
      <c r="H14" s="19"/>
      <c r="I14" s="19"/>
      <c r="J14" s="20"/>
      <c r="K14" s="20"/>
      <c r="L14" s="20"/>
      <c r="M14" s="20"/>
      <c r="N14" s="20"/>
      <c r="O14" s="21"/>
      <c r="P14" s="21"/>
      <c r="Q14" s="21"/>
      <c r="R14" s="21"/>
      <c r="S14" s="21"/>
      <c r="T14" s="21"/>
      <c r="U14" s="22"/>
      <c r="V14" s="22"/>
      <c r="W14" s="22"/>
      <c r="X14" s="23"/>
      <c r="Y14" s="24" t="s">
        <v>10</v>
      </c>
    </row>
    <row r="15" spans="1:25" s="16" customFormat="1" ht="16" customHeight="1" x14ac:dyDescent="0.35">
      <c r="A15" s="123" t="s">
        <v>11</v>
      </c>
      <c r="B15" s="124"/>
      <c r="C15" s="124"/>
      <c r="D15" s="124"/>
      <c r="E15" s="124"/>
      <c r="F15" s="124"/>
      <c r="G15" s="125"/>
      <c r="H15" s="25" t="s">
        <v>12</v>
      </c>
      <c r="I15" s="26"/>
      <c r="J15" s="26"/>
      <c r="K15" s="26"/>
      <c r="L15" s="26"/>
      <c r="M15" s="26"/>
      <c r="N15" s="27"/>
      <c r="O15" s="27"/>
      <c r="P15" s="26"/>
      <c r="Q15" s="26"/>
      <c r="R15" s="26"/>
      <c r="S15" s="26"/>
      <c r="T15" s="26"/>
      <c r="U15" s="26"/>
      <c r="V15" s="26"/>
      <c r="W15" s="26"/>
      <c r="X15" s="26"/>
      <c r="Y15" s="28"/>
    </row>
    <row r="16" spans="1:25" s="16" customFormat="1" ht="16" customHeight="1" x14ac:dyDescent="0.35">
      <c r="A16" s="29" t="s">
        <v>13</v>
      </c>
      <c r="B16" s="30"/>
      <c r="C16" s="30"/>
      <c r="D16" s="31"/>
      <c r="E16" s="32"/>
      <c r="F16" s="31"/>
      <c r="G16" s="33"/>
      <c r="H16" s="34" t="s">
        <v>14</v>
      </c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3"/>
      <c r="V16" s="33"/>
      <c r="W16" s="33"/>
      <c r="X16" s="35"/>
      <c r="Y16" s="36"/>
    </row>
    <row r="17" spans="1:25" s="16" customFormat="1" ht="16" customHeight="1" x14ac:dyDescent="0.35">
      <c r="A17" s="29" t="s">
        <v>15</v>
      </c>
      <c r="B17" s="30"/>
      <c r="C17" s="30"/>
      <c r="D17" s="33"/>
      <c r="E17" s="32"/>
      <c r="F17" s="31"/>
      <c r="G17" s="33" t="s">
        <v>16</v>
      </c>
      <c r="H17" s="34" t="s">
        <v>17</v>
      </c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3"/>
      <c r="V17" s="33"/>
      <c r="W17" s="33"/>
      <c r="X17" s="35"/>
      <c r="Y17" s="36"/>
    </row>
    <row r="18" spans="1:25" s="16" customFormat="1" ht="16" customHeight="1" x14ac:dyDescent="0.35">
      <c r="A18" s="29" t="s">
        <v>18</v>
      </c>
      <c r="B18" s="30"/>
      <c r="C18" s="30"/>
      <c r="D18" s="33"/>
      <c r="E18" s="32"/>
      <c r="F18" s="31"/>
      <c r="G18" s="33" t="s">
        <v>19</v>
      </c>
      <c r="H18" s="37" t="s">
        <v>20</v>
      </c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3"/>
      <c r="V18" s="33"/>
      <c r="W18" s="33"/>
      <c r="X18" s="35"/>
      <c r="Y18" s="38"/>
    </row>
    <row r="19" spans="1:25" s="16" customFormat="1" ht="16" customHeight="1" thickBot="1" x14ac:dyDescent="0.4">
      <c r="A19" s="29" t="s">
        <v>21</v>
      </c>
      <c r="B19" s="35"/>
      <c r="C19" s="35"/>
      <c r="D19" s="32"/>
      <c r="E19" s="32"/>
      <c r="F19" s="32"/>
      <c r="G19" s="33" t="s">
        <v>22</v>
      </c>
      <c r="H19" s="37" t="s">
        <v>23</v>
      </c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3"/>
      <c r="V19" s="33"/>
      <c r="W19" s="33"/>
      <c r="X19" s="35"/>
      <c r="Y19" s="39" t="s">
        <v>77</v>
      </c>
    </row>
    <row r="20" spans="1:25" s="42" customFormat="1" thickTop="1" thickBot="1" x14ac:dyDescent="0.35">
      <c r="A20" s="40"/>
      <c r="B20" s="41"/>
      <c r="C20" s="41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</row>
    <row r="21" spans="1:25" s="43" customFormat="1" ht="22" customHeight="1" thickTop="1" x14ac:dyDescent="0.35">
      <c r="A21" s="113" t="s">
        <v>25</v>
      </c>
      <c r="B21" s="107" t="s">
        <v>26</v>
      </c>
      <c r="C21" s="107" t="s">
        <v>27</v>
      </c>
      <c r="D21" s="107" t="s">
        <v>28</v>
      </c>
      <c r="E21" s="107" t="s">
        <v>29</v>
      </c>
      <c r="F21" s="107" t="s">
        <v>30</v>
      </c>
      <c r="G21" s="103" t="s">
        <v>31</v>
      </c>
      <c r="H21" s="105" t="s">
        <v>32</v>
      </c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7" t="s">
        <v>33</v>
      </c>
      <c r="U21" s="109" t="s">
        <v>34</v>
      </c>
      <c r="V21" s="110"/>
      <c r="W21" s="107" t="s">
        <v>35</v>
      </c>
      <c r="X21" s="111" t="s">
        <v>36</v>
      </c>
      <c r="Y21" s="93" t="s">
        <v>37</v>
      </c>
    </row>
    <row r="22" spans="1:25" s="43" customFormat="1" ht="22" customHeight="1" thickBot="1" x14ac:dyDescent="0.4">
      <c r="A22" s="114"/>
      <c r="B22" s="108"/>
      <c r="C22" s="108"/>
      <c r="D22" s="108"/>
      <c r="E22" s="108"/>
      <c r="F22" s="108"/>
      <c r="G22" s="104"/>
      <c r="H22" s="44" t="s">
        <v>38</v>
      </c>
      <c r="I22" s="44" t="s">
        <v>39</v>
      </c>
      <c r="J22" s="44" t="s">
        <v>40</v>
      </c>
      <c r="K22" s="44" t="s">
        <v>41</v>
      </c>
      <c r="L22" s="44" t="s">
        <v>42</v>
      </c>
      <c r="M22" s="44" t="s">
        <v>43</v>
      </c>
      <c r="N22" s="44" t="s">
        <v>44</v>
      </c>
      <c r="O22" s="44" t="s">
        <v>45</v>
      </c>
      <c r="P22" s="44" t="s">
        <v>46</v>
      </c>
      <c r="Q22" s="44" t="s">
        <v>47</v>
      </c>
      <c r="R22" s="44"/>
      <c r="S22" s="44"/>
      <c r="T22" s="108"/>
      <c r="U22" s="45" t="s">
        <v>48</v>
      </c>
      <c r="V22" s="45" t="s">
        <v>49</v>
      </c>
      <c r="W22" s="108"/>
      <c r="X22" s="112"/>
      <c r="Y22" s="94"/>
    </row>
    <row r="23" spans="1:25" s="55" customFormat="1" ht="23.15" customHeight="1" thickTop="1" x14ac:dyDescent="0.35">
      <c r="A23" s="46">
        <v>1</v>
      </c>
      <c r="B23" s="47">
        <v>74</v>
      </c>
      <c r="C23" s="48">
        <f>VLOOKUP(B23,[1]список!_xlnm.Print_Area,3)</f>
        <v>10115821620</v>
      </c>
      <c r="D23" s="48" t="str">
        <f>VLOOKUP(B23,[1]список!_xlnm.Print_Area,2)</f>
        <v>ТЮСЕНКОВ Артем Александрович</v>
      </c>
      <c r="E23" s="49">
        <f>VLOOKUP(B23,[1]список!_xlnm.Print_Area,4)</f>
        <v>39890</v>
      </c>
      <c r="F23" s="48" t="str">
        <f>VLOOKUP(B23,[1]список!_xlnm.Print_Area,5)</f>
        <v>1 СР</v>
      </c>
      <c r="G23" s="50" t="str">
        <f>VLOOKUP(B23,[1]список!_xlnm.Print_Area,6)</f>
        <v>Омская область</v>
      </c>
      <c r="H23" s="47"/>
      <c r="I23" s="47"/>
      <c r="J23" s="47"/>
      <c r="K23" s="47">
        <v>5</v>
      </c>
      <c r="L23" s="47"/>
      <c r="M23" s="47">
        <v>5</v>
      </c>
      <c r="N23" s="47">
        <v>5</v>
      </c>
      <c r="O23" s="47">
        <v>5</v>
      </c>
      <c r="P23" s="51">
        <v>5</v>
      </c>
      <c r="Q23" s="51">
        <v>5</v>
      </c>
      <c r="R23" s="51"/>
      <c r="S23" s="51"/>
      <c r="T23" s="52">
        <v>1</v>
      </c>
      <c r="U23" s="47"/>
      <c r="V23" s="47"/>
      <c r="W23" s="53">
        <f t="shared" ref="W23:W42" si="0">V23+U23+O23+N23+M23+L23+K23+J23+I23+H23+P23+Q23</f>
        <v>30</v>
      </c>
      <c r="X23" s="47"/>
      <c r="Y23" s="54"/>
    </row>
    <row r="24" spans="1:25" s="55" customFormat="1" ht="23.15" customHeight="1" x14ac:dyDescent="0.35">
      <c r="A24" s="56">
        <v>2</v>
      </c>
      <c r="B24" s="57">
        <v>75</v>
      </c>
      <c r="C24" s="48">
        <f>VLOOKUP(B24,[1]список!_xlnm.Print_Area,3)</f>
        <v>10142530265</v>
      </c>
      <c r="D24" s="48" t="str">
        <f>VLOOKUP(B24,[1]список!_xlnm.Print_Area,2)</f>
        <v>ФУКС Даниил Александрович</v>
      </c>
      <c r="E24" s="49">
        <f>VLOOKUP(B24,[1]список!_xlnm.Print_Area,4)</f>
        <v>40015</v>
      </c>
      <c r="F24" s="48" t="str">
        <f>VLOOKUP(B24,[1]список!_xlnm.Print_Area,5)</f>
        <v>1 СР</v>
      </c>
      <c r="G24" s="50" t="str">
        <f>VLOOKUP(B24,[1]список!_xlnm.Print_Area,6)</f>
        <v>Омская область</v>
      </c>
      <c r="H24" s="57"/>
      <c r="I24" s="57">
        <v>3</v>
      </c>
      <c r="J24" s="57">
        <v>5</v>
      </c>
      <c r="K24" s="57">
        <v>3</v>
      </c>
      <c r="L24" s="57">
        <v>5</v>
      </c>
      <c r="M24" s="57">
        <v>3</v>
      </c>
      <c r="N24" s="57">
        <v>3</v>
      </c>
      <c r="O24" s="57">
        <v>3</v>
      </c>
      <c r="P24" s="58">
        <v>2</v>
      </c>
      <c r="Q24" s="58">
        <v>3</v>
      </c>
      <c r="R24" s="58"/>
      <c r="S24" s="58"/>
      <c r="T24" s="59">
        <v>2</v>
      </c>
      <c r="U24" s="57"/>
      <c r="V24" s="57"/>
      <c r="W24" s="60">
        <f t="shared" si="0"/>
        <v>30</v>
      </c>
      <c r="X24" s="57"/>
      <c r="Y24" s="61"/>
    </row>
    <row r="25" spans="1:25" s="55" customFormat="1" ht="23.15" customHeight="1" x14ac:dyDescent="0.35">
      <c r="A25" s="56">
        <v>3</v>
      </c>
      <c r="B25" s="57">
        <v>2</v>
      </c>
      <c r="C25" s="48">
        <f>VLOOKUP(B25,[1]список!_xlnm.Print_Area,3)</f>
        <v>10149837294</v>
      </c>
      <c r="D25" s="48" t="str">
        <f>VLOOKUP(B25,[1]список!_xlnm.Print_Area,2)</f>
        <v>ПЕЧЕРИН Дмитрий Владиславович</v>
      </c>
      <c r="E25" s="49">
        <f>VLOOKUP(B25,[1]список!_xlnm.Print_Area,4)</f>
        <v>39867</v>
      </c>
      <c r="F25" s="48" t="str">
        <f>VLOOKUP(B25,[1]список!_xlnm.Print_Area,5)</f>
        <v>КМС</v>
      </c>
      <c r="G25" s="50" t="str">
        <f>VLOOKUP(B25,[1]список!_xlnm.Print_Area,6)</f>
        <v>Кемеровская область</v>
      </c>
      <c r="H25" s="57">
        <v>5</v>
      </c>
      <c r="I25" s="57">
        <v>5</v>
      </c>
      <c r="J25" s="57">
        <v>3</v>
      </c>
      <c r="K25" s="57"/>
      <c r="L25" s="57">
        <v>3</v>
      </c>
      <c r="M25" s="57">
        <v>2</v>
      </c>
      <c r="N25" s="57">
        <v>2</v>
      </c>
      <c r="O25" s="57">
        <v>2</v>
      </c>
      <c r="P25" s="58"/>
      <c r="Q25" s="58">
        <v>2</v>
      </c>
      <c r="R25" s="58"/>
      <c r="S25" s="58"/>
      <c r="T25" s="59">
        <v>3</v>
      </c>
      <c r="U25" s="57"/>
      <c r="V25" s="57"/>
      <c r="W25" s="60">
        <f t="shared" si="0"/>
        <v>24</v>
      </c>
      <c r="X25" s="57"/>
      <c r="Y25" s="61"/>
    </row>
    <row r="26" spans="1:25" s="55" customFormat="1" ht="23.15" customHeight="1" x14ac:dyDescent="0.35">
      <c r="A26" s="56">
        <v>4</v>
      </c>
      <c r="B26" s="57">
        <v>3</v>
      </c>
      <c r="C26" s="48">
        <f>VLOOKUP(B26,[1]список!_xlnm.Print_Area,3)</f>
        <v>10137061485</v>
      </c>
      <c r="D26" s="48" t="str">
        <f>VLOOKUP(B26,[1]список!_xlnm.Print_Area,2)</f>
        <v>ЛЕОНОВ Степан Антонович</v>
      </c>
      <c r="E26" s="49">
        <f>VLOOKUP(B26,[1]список!_xlnm.Print_Area,4)</f>
        <v>40480</v>
      </c>
      <c r="F26" s="48" t="str">
        <f>VLOOKUP(B26,[1]список!_xlnm.Print_Area,5)</f>
        <v>КМС</v>
      </c>
      <c r="G26" s="50" t="str">
        <f>VLOOKUP(B26,[1]список!_xlnm.Print_Area,6)</f>
        <v>Кемеровская область</v>
      </c>
      <c r="H26" s="57"/>
      <c r="I26" s="57">
        <v>1</v>
      </c>
      <c r="J26" s="57">
        <v>2</v>
      </c>
      <c r="K26" s="57"/>
      <c r="L26" s="57"/>
      <c r="M26" s="57">
        <v>1</v>
      </c>
      <c r="N26" s="57">
        <v>1</v>
      </c>
      <c r="O26" s="57"/>
      <c r="P26" s="58">
        <v>3</v>
      </c>
      <c r="Q26" s="58"/>
      <c r="R26" s="58"/>
      <c r="S26" s="58"/>
      <c r="T26" s="59">
        <v>7</v>
      </c>
      <c r="U26" s="57"/>
      <c r="V26" s="57"/>
      <c r="W26" s="60">
        <f t="shared" si="0"/>
        <v>8</v>
      </c>
      <c r="X26" s="57"/>
      <c r="Y26" s="61"/>
    </row>
    <row r="27" spans="1:25" s="55" customFormat="1" ht="23.15" customHeight="1" x14ac:dyDescent="0.35">
      <c r="A27" s="56">
        <v>5</v>
      </c>
      <c r="B27" s="57">
        <v>77</v>
      </c>
      <c r="C27" s="48">
        <f>VLOOKUP(B27,[1]список!_xlnm.Print_Area,3)</f>
        <v>10150169522</v>
      </c>
      <c r="D27" s="48" t="str">
        <f>VLOOKUP(B27,[1]список!_xlnm.Print_Area,2)</f>
        <v>КОЛОВОРОТНЫЙ Степан Антонович</v>
      </c>
      <c r="E27" s="49">
        <f>VLOOKUP(B27,[1]список!_xlnm.Print_Area,4)</f>
        <v>40354</v>
      </c>
      <c r="F27" s="48" t="str">
        <f>VLOOKUP(B27,[1]список!_xlnm.Print_Area,5)</f>
        <v>1 СР</v>
      </c>
      <c r="G27" s="50" t="str">
        <f>VLOOKUP(B27,[1]список!_xlnm.Print_Area,6)</f>
        <v>Омская область</v>
      </c>
      <c r="H27" s="57">
        <v>2</v>
      </c>
      <c r="I27" s="57"/>
      <c r="J27" s="57">
        <v>1</v>
      </c>
      <c r="K27" s="57">
        <v>2</v>
      </c>
      <c r="L27" s="57">
        <v>2</v>
      </c>
      <c r="M27" s="57"/>
      <c r="N27" s="57"/>
      <c r="O27" s="57"/>
      <c r="P27" s="58"/>
      <c r="Q27" s="58"/>
      <c r="R27" s="58"/>
      <c r="S27" s="58"/>
      <c r="T27" s="59">
        <v>6</v>
      </c>
      <c r="U27" s="57"/>
      <c r="V27" s="57"/>
      <c r="W27" s="60">
        <f t="shared" si="0"/>
        <v>7</v>
      </c>
      <c r="X27" s="57"/>
      <c r="Y27" s="61"/>
    </row>
    <row r="28" spans="1:25" s="55" customFormat="1" ht="23.15" customHeight="1" x14ac:dyDescent="0.35">
      <c r="A28" s="56">
        <v>6</v>
      </c>
      <c r="B28" s="57">
        <v>65</v>
      </c>
      <c r="C28" s="48">
        <f>VLOOKUP(B28,[1]список!_xlnm.Print_Area,3)</f>
        <v>10131541781</v>
      </c>
      <c r="D28" s="48" t="str">
        <f>VLOOKUP(B28,[1]список!_xlnm.Print_Area,2)</f>
        <v>ПАРГАЧЕВСКИЙ Андрей Николаевич</v>
      </c>
      <c r="E28" s="49">
        <f>VLOOKUP(B28,[1]список!_xlnm.Print_Area,4)</f>
        <v>40422</v>
      </c>
      <c r="F28" s="48" t="str">
        <f>VLOOKUP(B28,[1]список!_xlnm.Print_Area,5)</f>
        <v>2 СР</v>
      </c>
      <c r="G28" s="50" t="str">
        <f>VLOOKUP(B28,[1]список!_xlnm.Print_Area,6)</f>
        <v>Новосибирская область</v>
      </c>
      <c r="H28" s="57"/>
      <c r="I28" s="57">
        <v>2</v>
      </c>
      <c r="J28" s="57"/>
      <c r="K28" s="57"/>
      <c r="L28" s="57"/>
      <c r="M28" s="57"/>
      <c r="N28" s="57"/>
      <c r="O28" s="57">
        <v>1</v>
      </c>
      <c r="P28" s="58"/>
      <c r="Q28" s="58">
        <v>1</v>
      </c>
      <c r="R28" s="58"/>
      <c r="S28" s="58"/>
      <c r="T28" s="59">
        <v>4</v>
      </c>
      <c r="U28" s="57"/>
      <c r="V28" s="57"/>
      <c r="W28" s="60">
        <f t="shared" si="0"/>
        <v>4</v>
      </c>
      <c r="X28" s="57"/>
      <c r="Y28" s="61"/>
    </row>
    <row r="29" spans="1:25" s="55" customFormat="1" ht="23.15" customHeight="1" x14ac:dyDescent="0.35">
      <c r="A29" s="56">
        <v>7</v>
      </c>
      <c r="B29" s="57">
        <v>23</v>
      </c>
      <c r="C29" s="48">
        <f>VLOOKUP(B29,[1]список!_xlnm.Print_Area,3)</f>
        <v>10141013934</v>
      </c>
      <c r="D29" s="48" t="str">
        <f>VLOOKUP(B29,[1]список!_xlnm.Print_Area,2)</f>
        <v>БЕЛОБОРОДОВ Вячеслав Ильич</v>
      </c>
      <c r="E29" s="49">
        <f>VLOOKUP(B29,[1]список!_xlnm.Print_Area,4)</f>
        <v>40016</v>
      </c>
      <c r="F29" s="48" t="str">
        <f>VLOOKUP(B29,[1]список!_xlnm.Print_Area,5)</f>
        <v>КМС</v>
      </c>
      <c r="G29" s="50" t="str">
        <f>VLOOKUP(B29,[1]список!_xlnm.Print_Area,6)</f>
        <v>Новосибирская область</v>
      </c>
      <c r="H29" s="57">
        <v>3</v>
      </c>
      <c r="I29" s="57"/>
      <c r="J29" s="57"/>
      <c r="K29" s="57"/>
      <c r="L29" s="57"/>
      <c r="M29" s="57"/>
      <c r="N29" s="57"/>
      <c r="O29" s="57"/>
      <c r="P29" s="58"/>
      <c r="Q29" s="58"/>
      <c r="R29" s="58"/>
      <c r="S29" s="58"/>
      <c r="T29" s="59">
        <v>9</v>
      </c>
      <c r="U29" s="57"/>
      <c r="V29" s="57"/>
      <c r="W29" s="60">
        <f t="shared" si="0"/>
        <v>3</v>
      </c>
      <c r="X29" s="57"/>
      <c r="Y29" s="61"/>
    </row>
    <row r="30" spans="1:25" s="55" customFormat="1" ht="23.15" customHeight="1" x14ac:dyDescent="0.35">
      <c r="A30" s="56">
        <v>8</v>
      </c>
      <c r="B30" s="57">
        <v>80</v>
      </c>
      <c r="C30" s="48">
        <f>VLOOKUP(B30,[1]список!_xlnm.Print_Area,3)</f>
        <v>10133949708</v>
      </c>
      <c r="D30" s="48" t="str">
        <f>VLOOKUP(B30,[1]список!_xlnm.Print_Area,2)</f>
        <v>ВОЛИК Даниил Евгеньевич</v>
      </c>
      <c r="E30" s="49">
        <f>VLOOKUP(B30,[1]список!_xlnm.Print_Area,4)</f>
        <v>40360</v>
      </c>
      <c r="F30" s="48" t="str">
        <f>VLOOKUP(B30,[1]список!_xlnm.Print_Area,5)</f>
        <v>1 СР</v>
      </c>
      <c r="G30" s="50" t="str">
        <f>VLOOKUP(B30,[1]список!_xlnm.Print_Area,6)</f>
        <v>Омская область</v>
      </c>
      <c r="H30" s="57"/>
      <c r="I30" s="57"/>
      <c r="J30" s="57"/>
      <c r="K30" s="57">
        <v>1</v>
      </c>
      <c r="L30" s="57">
        <v>1</v>
      </c>
      <c r="M30" s="57"/>
      <c r="N30" s="57"/>
      <c r="O30" s="57"/>
      <c r="P30" s="58">
        <v>1</v>
      </c>
      <c r="Q30" s="58"/>
      <c r="R30" s="58"/>
      <c r="S30" s="58"/>
      <c r="T30" s="59">
        <v>5</v>
      </c>
      <c r="U30" s="57"/>
      <c r="V30" s="57"/>
      <c r="W30" s="60">
        <f t="shared" si="0"/>
        <v>3</v>
      </c>
      <c r="X30" s="57"/>
      <c r="Y30" s="61"/>
    </row>
    <row r="31" spans="1:25" s="55" customFormat="1" ht="23.15" customHeight="1" x14ac:dyDescent="0.35">
      <c r="A31" s="56">
        <v>9</v>
      </c>
      <c r="B31" s="57">
        <v>51</v>
      </c>
      <c r="C31" s="48">
        <f>VLOOKUP(B31,[1]список!_xlnm.Print_Area,3)</f>
        <v>10140354435</v>
      </c>
      <c r="D31" s="48" t="str">
        <f>VLOOKUP(B31,[1]список!_xlnm.Print_Area,2)</f>
        <v>ТЕТЕНКОВ Трофим Евгеньевич</v>
      </c>
      <c r="E31" s="49">
        <f>VLOOKUP(B31,[1]список!_xlnm.Print_Area,4)</f>
        <v>39903</v>
      </c>
      <c r="F31" s="48" t="str">
        <f>VLOOKUP(B31,[1]список!_xlnm.Print_Area,5)</f>
        <v>1 СР</v>
      </c>
      <c r="G31" s="50" t="str">
        <f>VLOOKUP(B31,[1]список!_xlnm.Print_Area,6)</f>
        <v>Новосибирская область</v>
      </c>
      <c r="H31" s="57">
        <v>1</v>
      </c>
      <c r="I31" s="57"/>
      <c r="J31" s="57"/>
      <c r="K31" s="57"/>
      <c r="L31" s="57"/>
      <c r="M31" s="57"/>
      <c r="N31" s="57"/>
      <c r="O31" s="57"/>
      <c r="P31" s="58"/>
      <c r="Q31" s="58"/>
      <c r="R31" s="58"/>
      <c r="S31" s="58"/>
      <c r="T31" s="59">
        <v>16</v>
      </c>
      <c r="U31" s="57"/>
      <c r="V31" s="57"/>
      <c r="W31" s="60">
        <f t="shared" si="0"/>
        <v>1</v>
      </c>
      <c r="X31" s="57"/>
      <c r="Y31" s="61"/>
    </row>
    <row r="32" spans="1:25" s="55" customFormat="1" ht="23.15" customHeight="1" x14ac:dyDescent="0.35">
      <c r="A32" s="56">
        <v>10</v>
      </c>
      <c r="B32" s="57">
        <v>79</v>
      </c>
      <c r="C32" s="48">
        <f>VLOOKUP(B32,[1]список!_xlnm.Print_Area,3)</f>
        <v>10133971532</v>
      </c>
      <c r="D32" s="48" t="str">
        <f>VLOOKUP(B32,[1]список!_xlnm.Print_Area,2)</f>
        <v>БРУЕВ Матвей Алексеевич</v>
      </c>
      <c r="E32" s="49">
        <f>VLOOKUP(B32,[1]список!_xlnm.Print_Area,4)</f>
        <v>40395</v>
      </c>
      <c r="F32" s="48" t="str">
        <f>VLOOKUP(B32,[1]список!_xlnm.Print_Area,5)</f>
        <v>1 СР</v>
      </c>
      <c r="G32" s="50" t="str">
        <f>VLOOKUP(B32,[1]список!_xlnm.Print_Area,6)</f>
        <v>Омская область</v>
      </c>
      <c r="H32" s="57"/>
      <c r="I32" s="57"/>
      <c r="J32" s="57"/>
      <c r="K32" s="57"/>
      <c r="L32" s="57"/>
      <c r="M32" s="57"/>
      <c r="N32" s="57"/>
      <c r="O32" s="57"/>
      <c r="P32" s="58"/>
      <c r="Q32" s="58"/>
      <c r="R32" s="58"/>
      <c r="S32" s="58"/>
      <c r="T32" s="59">
        <v>8</v>
      </c>
      <c r="U32" s="57"/>
      <c r="V32" s="57"/>
      <c r="W32" s="60">
        <f t="shared" si="0"/>
        <v>0</v>
      </c>
      <c r="X32" s="57"/>
      <c r="Y32" s="61"/>
    </row>
    <row r="33" spans="1:25" s="55" customFormat="1" ht="23.15" customHeight="1" x14ac:dyDescent="0.35">
      <c r="A33" s="56">
        <v>11</v>
      </c>
      <c r="B33" s="57">
        <v>5</v>
      </c>
      <c r="C33" s="48">
        <f>VLOOKUP(B33,[1]список!_xlnm.Print_Area,3)</f>
        <v>10165112673</v>
      </c>
      <c r="D33" s="48" t="str">
        <f>VLOOKUP(B33,[1]список!_xlnm.Print_Area,2)</f>
        <v>ГРУДИНИН Егор Артемович</v>
      </c>
      <c r="E33" s="49">
        <f>VLOOKUP(B33,[1]список!_xlnm.Print_Area,4)</f>
        <v>40111</v>
      </c>
      <c r="F33" s="48" t="str">
        <f>VLOOKUP(B33,[1]список!_xlnm.Print_Area,5)</f>
        <v>2 СР</v>
      </c>
      <c r="G33" s="50" t="str">
        <f>VLOOKUP(B33,[1]список!_xlnm.Print_Area,6)</f>
        <v>Кемеровская область</v>
      </c>
      <c r="H33" s="57"/>
      <c r="I33" s="57"/>
      <c r="J33" s="57"/>
      <c r="K33" s="57"/>
      <c r="L33" s="57"/>
      <c r="M33" s="57"/>
      <c r="N33" s="57"/>
      <c r="O33" s="57"/>
      <c r="P33" s="58"/>
      <c r="Q33" s="58"/>
      <c r="R33" s="58"/>
      <c r="S33" s="58"/>
      <c r="T33" s="59">
        <v>10</v>
      </c>
      <c r="U33" s="57"/>
      <c r="V33" s="57"/>
      <c r="W33" s="60">
        <f t="shared" si="0"/>
        <v>0</v>
      </c>
      <c r="X33" s="57"/>
      <c r="Y33" s="61"/>
    </row>
    <row r="34" spans="1:25" s="55" customFormat="1" ht="23.15" customHeight="1" x14ac:dyDescent="0.35">
      <c r="A34" s="56">
        <v>12</v>
      </c>
      <c r="B34" s="57">
        <v>76</v>
      </c>
      <c r="C34" s="48">
        <f>VLOOKUP(B34,[1]список!_xlnm.Print_Area,3)</f>
        <v>10133681744</v>
      </c>
      <c r="D34" s="48" t="str">
        <f>VLOOKUP(B34,[1]список!_xlnm.Print_Area,2)</f>
        <v>ГОРОХ Кирилл Денисович</v>
      </c>
      <c r="E34" s="49">
        <f>VLOOKUP(B34,[1]список!_xlnm.Print_Area,4)</f>
        <v>40213</v>
      </c>
      <c r="F34" s="48" t="str">
        <f>VLOOKUP(B34,[1]список!_xlnm.Print_Area,5)</f>
        <v>1 СР</v>
      </c>
      <c r="G34" s="50" t="str">
        <f>VLOOKUP(B34,[1]список!_xlnm.Print_Area,6)</f>
        <v>Омская область</v>
      </c>
      <c r="H34" s="57"/>
      <c r="I34" s="57"/>
      <c r="J34" s="57"/>
      <c r="K34" s="57"/>
      <c r="L34" s="57"/>
      <c r="M34" s="57"/>
      <c r="N34" s="57"/>
      <c r="O34" s="57"/>
      <c r="P34" s="58"/>
      <c r="Q34" s="58"/>
      <c r="R34" s="58"/>
      <c r="S34" s="58"/>
      <c r="T34" s="59">
        <v>11</v>
      </c>
      <c r="U34" s="57"/>
      <c r="V34" s="57"/>
      <c r="W34" s="60">
        <f t="shared" si="0"/>
        <v>0</v>
      </c>
      <c r="X34" s="57"/>
      <c r="Y34" s="61"/>
    </row>
    <row r="35" spans="1:25" s="55" customFormat="1" ht="23.15" customHeight="1" x14ac:dyDescent="0.35">
      <c r="A35" s="56">
        <v>13</v>
      </c>
      <c r="B35" s="57">
        <v>73</v>
      </c>
      <c r="C35" s="48">
        <f>VLOOKUP(B35,[1]список!_xlnm.Print_Area,3)</f>
        <v>10130778111</v>
      </c>
      <c r="D35" s="48" t="str">
        <f>VLOOKUP(B35,[1]список!_xlnm.Print_Area,2)</f>
        <v>КЕТЛЕР Лев Александрович</v>
      </c>
      <c r="E35" s="49">
        <f>VLOOKUP(B35,[1]список!_xlnm.Print_Area,4)</f>
        <v>39833</v>
      </c>
      <c r="F35" s="48" t="str">
        <f>VLOOKUP(B35,[1]список!_xlnm.Print_Area,5)</f>
        <v>1 СР</v>
      </c>
      <c r="G35" s="50" t="str">
        <f>VLOOKUP(B35,[1]список!_xlnm.Print_Area,6)</f>
        <v>Омская область</v>
      </c>
      <c r="H35" s="57"/>
      <c r="I35" s="57"/>
      <c r="J35" s="57"/>
      <c r="K35" s="57"/>
      <c r="L35" s="57"/>
      <c r="M35" s="57"/>
      <c r="N35" s="57"/>
      <c r="O35" s="57"/>
      <c r="P35" s="58"/>
      <c r="Q35" s="58"/>
      <c r="R35" s="58"/>
      <c r="S35" s="58"/>
      <c r="T35" s="59">
        <v>12</v>
      </c>
      <c r="U35" s="57"/>
      <c r="V35" s="57"/>
      <c r="W35" s="60">
        <f t="shared" si="0"/>
        <v>0</v>
      </c>
      <c r="X35" s="57"/>
      <c r="Y35" s="61"/>
    </row>
    <row r="36" spans="1:25" s="55" customFormat="1" ht="23.15" customHeight="1" x14ac:dyDescent="0.35">
      <c r="A36" s="56">
        <v>14</v>
      </c>
      <c r="B36" s="57">
        <v>36</v>
      </c>
      <c r="C36" s="48">
        <f>VLOOKUP(B36,[1]список!_xlnm.Print_Area,3)</f>
        <v>10129901875</v>
      </c>
      <c r="D36" s="48" t="str">
        <f>VLOOKUP(B36,[1]список!_xlnm.Print_Area,2)</f>
        <v>НЕМЧАНИНОВ Алексей Александрович</v>
      </c>
      <c r="E36" s="49">
        <f>VLOOKUP(B36,[1]список!_xlnm.Print_Area,4)</f>
        <v>40068</v>
      </c>
      <c r="F36" s="48" t="str">
        <f>VLOOKUP(B36,[1]список!_xlnm.Print_Area,5)</f>
        <v>1 СР</v>
      </c>
      <c r="G36" s="50" t="str">
        <f>VLOOKUP(B36,[1]список!_xlnm.Print_Area,6)</f>
        <v>Новосибирская область</v>
      </c>
      <c r="H36" s="57"/>
      <c r="I36" s="57"/>
      <c r="J36" s="57"/>
      <c r="K36" s="57"/>
      <c r="L36" s="57"/>
      <c r="M36" s="57"/>
      <c r="N36" s="57"/>
      <c r="O36" s="57"/>
      <c r="P36" s="58"/>
      <c r="Q36" s="58"/>
      <c r="R36" s="58"/>
      <c r="S36" s="58"/>
      <c r="T36" s="59">
        <v>13</v>
      </c>
      <c r="U36" s="57"/>
      <c r="V36" s="57"/>
      <c r="W36" s="60">
        <f t="shared" si="0"/>
        <v>0</v>
      </c>
      <c r="X36" s="57"/>
      <c r="Y36" s="61"/>
    </row>
    <row r="37" spans="1:25" s="55" customFormat="1" ht="23.15" customHeight="1" x14ac:dyDescent="0.35">
      <c r="A37" s="56">
        <v>15</v>
      </c>
      <c r="B37" s="57">
        <v>63</v>
      </c>
      <c r="C37" s="48">
        <f>VLOOKUP(B37,[1]список!_xlnm.Print_Area,3)</f>
        <v>10131029095</v>
      </c>
      <c r="D37" s="48" t="str">
        <f>VLOOKUP(B37,[1]список!_xlnm.Print_Area,2)</f>
        <v>ПРОТАСОВ Никита Евгеньевич</v>
      </c>
      <c r="E37" s="49">
        <f>VLOOKUP(B37,[1]список!_xlnm.Print_Area,4)</f>
        <v>40052</v>
      </c>
      <c r="F37" s="48" t="str">
        <f>VLOOKUP(B37,[1]список!_xlnm.Print_Area,5)</f>
        <v>2 СР</v>
      </c>
      <c r="G37" s="50" t="str">
        <f>VLOOKUP(B37,[1]список!_xlnm.Print_Area,6)</f>
        <v>Новосибирская область</v>
      </c>
      <c r="H37" s="57"/>
      <c r="I37" s="57"/>
      <c r="J37" s="57"/>
      <c r="K37" s="57"/>
      <c r="L37" s="57"/>
      <c r="M37" s="57"/>
      <c r="N37" s="57"/>
      <c r="O37" s="57"/>
      <c r="P37" s="58"/>
      <c r="Q37" s="58"/>
      <c r="R37" s="58"/>
      <c r="S37" s="58"/>
      <c r="T37" s="59">
        <v>14</v>
      </c>
      <c r="U37" s="57"/>
      <c r="V37" s="57"/>
      <c r="W37" s="60">
        <f t="shared" si="0"/>
        <v>0</v>
      </c>
      <c r="X37" s="57"/>
      <c r="Y37" s="61"/>
    </row>
    <row r="38" spans="1:25" s="55" customFormat="1" ht="23.15" customHeight="1" x14ac:dyDescent="0.35">
      <c r="A38" s="56">
        <v>16</v>
      </c>
      <c r="B38" s="57">
        <v>78</v>
      </c>
      <c r="C38" s="48">
        <f>VLOOKUP(B38,[1]список!_xlnm.Print_Area,3)</f>
        <v>10133791878</v>
      </c>
      <c r="D38" s="48" t="str">
        <f>VLOOKUP(B38,[1]список!_xlnm.Print_Area,2)</f>
        <v>ГЛЕБОВ Денис Сергеевич</v>
      </c>
      <c r="E38" s="49">
        <f>VLOOKUP(B38,[1]список!_xlnm.Print_Area,4)</f>
        <v>40485</v>
      </c>
      <c r="F38" s="48" t="str">
        <f>VLOOKUP(B38,[1]список!_xlnm.Print_Area,5)</f>
        <v>1 СР</v>
      </c>
      <c r="G38" s="50" t="str">
        <f>VLOOKUP(B38,[1]список!_xlnm.Print_Area,6)</f>
        <v>Омская область</v>
      </c>
      <c r="H38" s="57"/>
      <c r="I38" s="57"/>
      <c r="J38" s="57"/>
      <c r="K38" s="57"/>
      <c r="L38" s="57"/>
      <c r="M38" s="57"/>
      <c r="N38" s="57"/>
      <c r="O38" s="57"/>
      <c r="P38" s="58"/>
      <c r="Q38" s="58"/>
      <c r="R38" s="58"/>
      <c r="S38" s="58"/>
      <c r="T38" s="59">
        <v>15</v>
      </c>
      <c r="U38" s="57"/>
      <c r="V38" s="57"/>
      <c r="W38" s="60">
        <f t="shared" si="0"/>
        <v>0</v>
      </c>
      <c r="X38" s="57"/>
      <c r="Y38" s="61"/>
    </row>
    <row r="39" spans="1:25" s="55" customFormat="1" ht="23.15" customHeight="1" x14ac:dyDescent="0.35">
      <c r="A39" s="56">
        <v>17</v>
      </c>
      <c r="B39" s="57">
        <v>37</v>
      </c>
      <c r="C39" s="48">
        <f>VLOOKUP(B39,[1]список!_xlnm.Print_Area,3)</f>
        <v>10146252641</v>
      </c>
      <c r="D39" s="48" t="str">
        <f>VLOOKUP(B39,[1]список!_xlnm.Print_Area,2)</f>
        <v>ПОНАМАРЕВ Кирилл Николаевич</v>
      </c>
      <c r="E39" s="49">
        <f>VLOOKUP(B39,[1]список!_xlnm.Print_Area,4)</f>
        <v>40643</v>
      </c>
      <c r="F39" s="48" t="str">
        <f>VLOOKUP(B39,[1]список!_xlnm.Print_Area,5)</f>
        <v>1 СР</v>
      </c>
      <c r="G39" s="50" t="str">
        <f>VLOOKUP(B39,[1]список!_xlnm.Print_Area,6)</f>
        <v>Новосибирская область</v>
      </c>
      <c r="H39" s="57"/>
      <c r="I39" s="57"/>
      <c r="J39" s="57"/>
      <c r="K39" s="57"/>
      <c r="L39" s="57"/>
      <c r="M39" s="57"/>
      <c r="N39" s="57"/>
      <c r="O39" s="57"/>
      <c r="P39" s="58"/>
      <c r="Q39" s="58"/>
      <c r="R39" s="58"/>
      <c r="S39" s="58"/>
      <c r="T39" s="59">
        <v>17</v>
      </c>
      <c r="U39" s="57"/>
      <c r="V39" s="57"/>
      <c r="W39" s="60">
        <f t="shared" si="0"/>
        <v>0</v>
      </c>
      <c r="X39" s="57"/>
      <c r="Y39" s="61"/>
    </row>
    <row r="40" spans="1:25" s="55" customFormat="1" ht="23.15" customHeight="1" x14ac:dyDescent="0.35">
      <c r="A40" s="56">
        <v>18</v>
      </c>
      <c r="B40" s="57">
        <v>24</v>
      </c>
      <c r="C40" s="48">
        <f>VLOOKUP(B40,[1]список!_xlnm.Print_Area,3)</f>
        <v>10153688501</v>
      </c>
      <c r="D40" s="48" t="str">
        <f>VLOOKUP(B40,[1]список!_xlnm.Print_Area,2)</f>
        <v>АНОХИН Илья Сергеевич</v>
      </c>
      <c r="E40" s="49">
        <f>VLOOKUP(B40,[1]список!_xlnm.Print_Area,4)</f>
        <v>40444</v>
      </c>
      <c r="F40" s="48" t="str">
        <f>VLOOKUP(B40,[1]список!_xlnm.Print_Area,5)</f>
        <v>1 СР</v>
      </c>
      <c r="G40" s="50" t="str">
        <f>VLOOKUP(B40,[1]список!_xlnm.Print_Area,6)</f>
        <v>Новосибирская область</v>
      </c>
      <c r="H40" s="57"/>
      <c r="I40" s="57"/>
      <c r="J40" s="57"/>
      <c r="K40" s="57"/>
      <c r="L40" s="57"/>
      <c r="M40" s="57"/>
      <c r="N40" s="57"/>
      <c r="O40" s="57"/>
      <c r="P40" s="58"/>
      <c r="Q40" s="58"/>
      <c r="R40" s="58"/>
      <c r="S40" s="58"/>
      <c r="T40" s="59">
        <v>18</v>
      </c>
      <c r="U40" s="57"/>
      <c r="V40" s="57"/>
      <c r="W40" s="60">
        <f t="shared" si="0"/>
        <v>0</v>
      </c>
      <c r="X40" s="57"/>
      <c r="Y40" s="61"/>
    </row>
    <row r="41" spans="1:25" s="55" customFormat="1" ht="23.15" customHeight="1" x14ac:dyDescent="0.35">
      <c r="A41" s="56">
        <v>19</v>
      </c>
      <c r="B41" s="57">
        <v>32</v>
      </c>
      <c r="C41" s="48">
        <f>VLOOKUP(B41,[1]список!_xlnm.Print_Area,3)</f>
        <v>10143134695</v>
      </c>
      <c r="D41" s="48" t="str">
        <f>VLOOKUP(B41,[1]список!_xlnm.Print_Area,2)</f>
        <v>СЕРЕДА Матвей Станиславович</v>
      </c>
      <c r="E41" s="49">
        <f>VLOOKUP(B41,[1]список!_xlnm.Print_Area,4)</f>
        <v>40351</v>
      </c>
      <c r="F41" s="48" t="str">
        <f>VLOOKUP(B41,[1]список!_xlnm.Print_Area,5)</f>
        <v>2 СР</v>
      </c>
      <c r="G41" s="50" t="str">
        <f>VLOOKUP(B41,[1]список!_xlnm.Print_Area,6)</f>
        <v>Новосибирская область</v>
      </c>
      <c r="H41" s="57"/>
      <c r="I41" s="57"/>
      <c r="J41" s="57"/>
      <c r="K41" s="57"/>
      <c r="L41" s="57"/>
      <c r="M41" s="57"/>
      <c r="N41" s="57"/>
      <c r="O41" s="57"/>
      <c r="P41" s="58"/>
      <c r="Q41" s="58"/>
      <c r="R41" s="58"/>
      <c r="S41" s="58"/>
      <c r="T41" s="59">
        <v>19</v>
      </c>
      <c r="U41" s="57"/>
      <c r="V41" s="57"/>
      <c r="W41" s="60">
        <f t="shared" si="0"/>
        <v>0</v>
      </c>
      <c r="X41" s="57"/>
      <c r="Y41" s="61"/>
    </row>
    <row r="42" spans="1:25" s="55" customFormat="1" ht="23.15" customHeight="1" x14ac:dyDescent="0.35">
      <c r="A42" s="56">
        <v>20</v>
      </c>
      <c r="B42" s="57">
        <v>31</v>
      </c>
      <c r="C42" s="48">
        <f>VLOOKUP(B42,[1]список!_xlnm.Print_Area,3)</f>
        <v>10146253348</v>
      </c>
      <c r="D42" s="48" t="str">
        <f>VLOOKUP(B42,[1]список!_xlnm.Print_Area,2)</f>
        <v>СИНИЦЫН Игорь Дмитриевич</v>
      </c>
      <c r="E42" s="49">
        <f>VLOOKUP(B42,[1]список!_xlnm.Print_Area,4)</f>
        <v>40406</v>
      </c>
      <c r="F42" s="48" t="str">
        <f>VLOOKUP(B42,[1]список!_xlnm.Print_Area,5)</f>
        <v>2 СР</v>
      </c>
      <c r="G42" s="50" t="str">
        <f>VLOOKUP(B42,[1]список!_xlnm.Print_Area,6)</f>
        <v>Новосибирская область</v>
      </c>
      <c r="H42" s="57"/>
      <c r="I42" s="57"/>
      <c r="J42" s="57"/>
      <c r="K42" s="57"/>
      <c r="L42" s="57"/>
      <c r="M42" s="57"/>
      <c r="N42" s="57"/>
      <c r="O42" s="57"/>
      <c r="P42" s="58"/>
      <c r="Q42" s="58"/>
      <c r="R42" s="58"/>
      <c r="S42" s="58"/>
      <c r="T42" s="59">
        <v>20</v>
      </c>
      <c r="U42" s="57"/>
      <c r="V42" s="57"/>
      <c r="W42" s="60">
        <f t="shared" si="0"/>
        <v>0</v>
      </c>
      <c r="X42" s="57"/>
      <c r="Y42" s="61"/>
    </row>
    <row r="43" spans="1:25" s="55" customFormat="1" ht="23.15" customHeight="1" x14ac:dyDescent="0.35">
      <c r="A43" s="56" t="s">
        <v>50</v>
      </c>
      <c r="B43" s="57">
        <v>27</v>
      </c>
      <c r="C43" s="48">
        <f>VLOOKUP(B43,[1]список!_xlnm.Print_Area,3)</f>
        <v>10164812074</v>
      </c>
      <c r="D43" s="48" t="str">
        <f>VLOOKUP(B43,[1]список!_xlnm.Print_Area,2)</f>
        <v>ТЮПАНОВ Семен Николаевич</v>
      </c>
      <c r="E43" s="49">
        <f>VLOOKUP(B43,[1]список!_xlnm.Print_Area,4)</f>
        <v>40707</v>
      </c>
      <c r="F43" s="48" t="str">
        <f>VLOOKUP(B43,[1]список!_xlnm.Print_Area,5)</f>
        <v>2 СР</v>
      </c>
      <c r="G43" s="50" t="str">
        <f>VLOOKUP(B43,[1]список!_xlnm.Print_Area,6)</f>
        <v>Новосибирская область</v>
      </c>
      <c r="H43" s="57"/>
      <c r="I43" s="57"/>
      <c r="J43" s="57"/>
      <c r="K43" s="57"/>
      <c r="L43" s="57"/>
      <c r="M43" s="57"/>
      <c r="N43" s="57"/>
      <c r="O43" s="57"/>
      <c r="P43" s="58"/>
      <c r="Q43" s="58"/>
      <c r="R43" s="58"/>
      <c r="S43" s="58"/>
      <c r="T43" s="59"/>
      <c r="U43" s="57"/>
      <c r="V43" s="57"/>
      <c r="W43" s="60"/>
      <c r="X43" s="57"/>
      <c r="Y43" s="61"/>
    </row>
    <row r="44" spans="1:25" s="55" customFormat="1" ht="23.15" customHeight="1" x14ac:dyDescent="0.35">
      <c r="A44" s="56" t="s">
        <v>50</v>
      </c>
      <c r="B44" s="57">
        <v>25</v>
      </c>
      <c r="C44" s="48">
        <f>VLOOKUP(B44,[1]список!_xlnm.Print_Area,3)</f>
        <v>10164644245</v>
      </c>
      <c r="D44" s="48" t="str">
        <f>VLOOKUP(B44,[1]список!_xlnm.Print_Area,2)</f>
        <v>БУРТАСОВ Ростислав Александрович</v>
      </c>
      <c r="E44" s="49">
        <f>VLOOKUP(B44,[1]список!_xlnm.Print_Area,4)</f>
        <v>40365</v>
      </c>
      <c r="F44" s="48" t="str">
        <f>VLOOKUP(B44,[1]список!_xlnm.Print_Area,5)</f>
        <v>2 СР</v>
      </c>
      <c r="G44" s="50" t="str">
        <f>VLOOKUP(B44,[1]список!_xlnm.Print_Area,6)</f>
        <v>Новосибирская область</v>
      </c>
      <c r="H44" s="57"/>
      <c r="I44" s="57"/>
      <c r="J44" s="57"/>
      <c r="K44" s="57"/>
      <c r="L44" s="57"/>
      <c r="M44" s="57"/>
      <c r="N44" s="57"/>
      <c r="O44" s="57"/>
      <c r="P44" s="58"/>
      <c r="Q44" s="58"/>
      <c r="R44" s="58"/>
      <c r="S44" s="58"/>
      <c r="T44" s="59"/>
      <c r="U44" s="57"/>
      <c r="V44" s="57"/>
      <c r="W44" s="60"/>
      <c r="X44" s="57"/>
      <c r="Y44" s="61"/>
    </row>
    <row r="45" spans="1:25" s="55" customFormat="1" ht="15.65" customHeight="1" x14ac:dyDescent="0.35">
      <c r="A45" s="63"/>
      <c r="B45" s="64"/>
      <c r="C45" s="65"/>
      <c r="D45" s="65"/>
      <c r="E45" s="66"/>
      <c r="F45" s="65"/>
      <c r="G45" s="66"/>
      <c r="H45" s="64"/>
      <c r="I45" s="64"/>
      <c r="J45" s="64"/>
      <c r="K45" s="64"/>
      <c r="L45" s="64"/>
      <c r="M45" s="64"/>
      <c r="N45" s="64"/>
      <c r="O45" s="64"/>
      <c r="P45" s="67"/>
      <c r="Q45" s="67"/>
      <c r="R45" s="67"/>
      <c r="S45" s="67"/>
      <c r="T45" s="68"/>
      <c r="U45" s="64"/>
      <c r="V45" s="64"/>
      <c r="W45" s="69"/>
      <c r="X45" s="64"/>
      <c r="Y45" s="70"/>
    </row>
    <row r="46" spans="1:25" s="71" customFormat="1" ht="14.5" x14ac:dyDescent="0.35">
      <c r="A46" s="95" t="s">
        <v>51</v>
      </c>
      <c r="B46" s="96"/>
      <c r="C46" s="96"/>
      <c r="D46" s="96"/>
      <c r="E46" s="96"/>
      <c r="F46" s="96"/>
      <c r="G46" s="97"/>
      <c r="H46" s="98" t="s">
        <v>52</v>
      </c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</row>
    <row r="47" spans="1:25" s="4" customFormat="1" ht="14.5" x14ac:dyDescent="0.35">
      <c r="A47" s="72" t="s">
        <v>53</v>
      </c>
      <c r="B47" s="72"/>
      <c r="C47" s="72"/>
      <c r="D47" s="72"/>
      <c r="E47" s="72"/>
      <c r="F47" s="72"/>
      <c r="G47" s="72" t="s">
        <v>54</v>
      </c>
      <c r="H47" s="72"/>
      <c r="I47" s="72"/>
      <c r="J47" s="72"/>
      <c r="K47" s="72"/>
      <c r="L47" s="73" cm="1">
        <f t="array" ref="L47">SUM(1/COUNTIF(G23:G44,G23:G44))</f>
        <v>2.9999999999999991</v>
      </c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 t="s">
        <v>55</v>
      </c>
      <c r="Y47" s="73">
        <f>COUNTIF(F$22:F44,"ЗМС")</f>
        <v>0</v>
      </c>
    </row>
    <row r="48" spans="1:25" s="4" customFormat="1" ht="14.5" x14ac:dyDescent="0.35">
      <c r="A48" s="72" t="s">
        <v>56</v>
      </c>
      <c r="B48" s="72"/>
      <c r="C48" s="72"/>
      <c r="D48" s="72"/>
      <c r="E48" s="72"/>
      <c r="F48" s="72"/>
      <c r="G48" s="72" t="s">
        <v>57</v>
      </c>
      <c r="H48" s="72"/>
      <c r="I48" s="72"/>
      <c r="J48" s="72"/>
      <c r="K48" s="72"/>
      <c r="L48" s="73">
        <v>22</v>
      </c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 t="s">
        <v>58</v>
      </c>
      <c r="Y48" s="73">
        <f>COUNTIF(F$22:F44,"МСМК")</f>
        <v>0</v>
      </c>
    </row>
    <row r="49" spans="1:25" s="4" customFormat="1" ht="14.5" x14ac:dyDescent="0.35">
      <c r="A49" s="72" t="s">
        <v>59</v>
      </c>
      <c r="B49" s="72"/>
      <c r="C49" s="72"/>
      <c r="D49" s="72"/>
      <c r="E49" s="72"/>
      <c r="F49" s="72"/>
      <c r="G49" s="72" t="s">
        <v>60</v>
      </c>
      <c r="H49" s="72"/>
      <c r="I49" s="72"/>
      <c r="J49" s="72"/>
      <c r="K49" s="72"/>
      <c r="L49" s="73">
        <v>22</v>
      </c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 t="s">
        <v>61</v>
      </c>
      <c r="Y49" s="73">
        <f>COUNTIF(F$23:F45,"МС")</f>
        <v>0</v>
      </c>
    </row>
    <row r="50" spans="1:25" s="4" customFormat="1" ht="14.5" x14ac:dyDescent="0.35">
      <c r="A50" s="72" t="s">
        <v>62</v>
      </c>
      <c r="B50" s="72"/>
      <c r="C50" s="72"/>
      <c r="D50" s="72"/>
      <c r="E50" s="72"/>
      <c r="F50" s="72"/>
      <c r="G50" s="72" t="s">
        <v>63</v>
      </c>
      <c r="H50" s="72"/>
      <c r="I50" s="72"/>
      <c r="J50" s="72"/>
      <c r="K50" s="72"/>
      <c r="L50" s="73">
        <v>22</v>
      </c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 t="s">
        <v>64</v>
      </c>
      <c r="Y50" s="73">
        <f>COUNTIF(F$22:F44,"КМС")</f>
        <v>3</v>
      </c>
    </row>
    <row r="51" spans="1:25" s="4" customFormat="1" ht="14.5" x14ac:dyDescent="0.35">
      <c r="A51" s="72"/>
      <c r="B51" s="72"/>
      <c r="C51" s="72"/>
      <c r="D51" s="72"/>
      <c r="E51" s="72"/>
      <c r="F51" s="72"/>
      <c r="G51" s="72" t="s">
        <v>65</v>
      </c>
      <c r="H51" s="74"/>
      <c r="I51" s="74"/>
      <c r="J51" s="74"/>
      <c r="K51" s="74"/>
      <c r="L51" s="75" t="s">
        <v>66</v>
      </c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 t="s">
        <v>67</v>
      </c>
      <c r="Y51" s="73">
        <f>COUNTIF(F$22:F45,"1 СР")</f>
        <v>12</v>
      </c>
    </row>
    <row r="52" spans="1:25" s="4" customFormat="1" ht="14.5" x14ac:dyDescent="0.35">
      <c r="A52" s="73"/>
      <c r="B52" s="73"/>
      <c r="C52" s="73"/>
      <c r="D52" s="73"/>
      <c r="E52" s="73"/>
      <c r="F52" s="73"/>
      <c r="G52" s="72" t="s">
        <v>68</v>
      </c>
      <c r="H52" s="72"/>
      <c r="I52" s="72"/>
      <c r="J52" s="72"/>
      <c r="K52" s="72"/>
      <c r="L52" s="73">
        <f>COUNTIF(A$22:A44,"НФ")</f>
        <v>2</v>
      </c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 t="s">
        <v>69</v>
      </c>
      <c r="Y52" s="73">
        <f>COUNTIF(F$22:F46,"2 СР")</f>
        <v>7</v>
      </c>
    </row>
    <row r="53" spans="1:25" s="4" customFormat="1" ht="14.5" x14ac:dyDescent="0.35">
      <c r="A53" s="73"/>
      <c r="B53" s="73"/>
      <c r="C53" s="73"/>
      <c r="D53" s="73"/>
      <c r="E53" s="73"/>
      <c r="F53" s="73"/>
      <c r="G53" s="74" t="s">
        <v>70</v>
      </c>
      <c r="H53" s="74"/>
      <c r="I53" s="74"/>
      <c r="J53" s="74"/>
      <c r="K53" s="74"/>
      <c r="L53" s="75">
        <f>COUNTIF(D$22:D45,"ДСКВ")</f>
        <v>0</v>
      </c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 t="s">
        <v>71</v>
      </c>
      <c r="Y53" s="73">
        <f>COUNTIF(F$22:F47,"3 СР")</f>
        <v>0</v>
      </c>
    </row>
    <row r="54" spans="1:25" s="4" customFormat="1" x14ac:dyDescent="0.35">
      <c r="A54" s="76"/>
      <c r="B54" s="77"/>
      <c r="C54" s="78"/>
      <c r="G54" s="4" t="s">
        <v>72</v>
      </c>
      <c r="L54" s="77">
        <f>COUNTIF(A$22:A46,"НС")</f>
        <v>0</v>
      </c>
      <c r="N54" s="71"/>
    </row>
    <row r="55" spans="1:25" s="4" customFormat="1" ht="15.5" x14ac:dyDescent="0.35">
      <c r="A55" s="99" t="s">
        <v>73</v>
      </c>
      <c r="B55" s="100"/>
      <c r="C55" s="100"/>
      <c r="D55" s="100"/>
      <c r="E55" s="100"/>
      <c r="F55" s="100" t="s">
        <v>74</v>
      </c>
      <c r="G55" s="100"/>
      <c r="H55" s="100"/>
      <c r="I55" s="100"/>
      <c r="J55" s="100"/>
      <c r="K55" s="100"/>
      <c r="L55" s="100"/>
      <c r="M55" s="100"/>
      <c r="N55" s="101"/>
      <c r="O55" s="100"/>
      <c r="P55" s="100"/>
      <c r="Q55" s="100"/>
      <c r="R55" s="100"/>
      <c r="S55" s="100"/>
      <c r="T55" s="100" t="s">
        <v>75</v>
      </c>
      <c r="U55" s="100"/>
      <c r="V55" s="100"/>
      <c r="W55" s="100"/>
      <c r="X55" s="100"/>
      <c r="Y55" s="102"/>
    </row>
    <row r="56" spans="1:25" s="4" customFormat="1" x14ac:dyDescent="0.35">
      <c r="A56" s="83"/>
      <c r="B56" s="84"/>
      <c r="C56" s="84"/>
      <c r="D56" s="84"/>
      <c r="E56" s="84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64"/>
      <c r="S56" s="64"/>
      <c r="T56" s="90"/>
      <c r="U56" s="90"/>
      <c r="V56" s="90"/>
      <c r="W56" s="90"/>
      <c r="X56" s="90"/>
      <c r="Y56" s="91"/>
    </row>
    <row r="57" spans="1:25" s="4" customFormat="1" x14ac:dyDescent="0.35">
      <c r="A57" s="79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80"/>
    </row>
    <row r="58" spans="1:25" s="4" customFormat="1" x14ac:dyDescent="0.35">
      <c r="A58" s="79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80"/>
    </row>
    <row r="59" spans="1:25" s="4" customFormat="1" x14ac:dyDescent="0.35">
      <c r="A59" s="79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80"/>
    </row>
    <row r="60" spans="1:25" s="4" customFormat="1" x14ac:dyDescent="0.35">
      <c r="A60" s="83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77"/>
      <c r="S60" s="77"/>
      <c r="T60" s="84"/>
      <c r="U60" s="84"/>
      <c r="V60" s="84"/>
      <c r="W60" s="84"/>
      <c r="X60" s="84"/>
      <c r="Y60" s="92"/>
    </row>
    <row r="61" spans="1:25" s="4" customFormat="1" x14ac:dyDescent="0.35">
      <c r="A61" s="83"/>
      <c r="B61" s="84"/>
      <c r="C61" s="84"/>
      <c r="D61" s="84"/>
      <c r="E61" s="84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1"/>
      <c r="S61" s="81"/>
      <c r="T61" s="85"/>
      <c r="U61" s="85"/>
      <c r="V61" s="85"/>
      <c r="W61" s="85"/>
      <c r="X61" s="85"/>
      <c r="Y61" s="86"/>
    </row>
    <row r="62" spans="1:25" s="4" customFormat="1" ht="16" thickBot="1" x14ac:dyDescent="0.4">
      <c r="A62" s="87"/>
      <c r="B62" s="88"/>
      <c r="C62" s="88"/>
      <c r="D62" s="88"/>
      <c r="E62" s="88"/>
      <c r="F62" s="88" t="str">
        <f>G17</f>
        <v xml:space="preserve">ДОЦЕНКО С.А. (ВК, г. ОМСК) </v>
      </c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 t="s">
        <v>19</v>
      </c>
      <c r="U62" s="88"/>
      <c r="V62" s="88"/>
      <c r="W62" s="88"/>
      <c r="X62" s="88"/>
      <c r="Y62" s="89"/>
    </row>
    <row r="63" spans="1:25" s="4" customFormat="1" ht="13.5" thickTop="1" x14ac:dyDescent="0.35">
      <c r="B63" s="77"/>
      <c r="C63" s="77"/>
    </row>
    <row r="64" spans="1:25" s="4" customFormat="1" x14ac:dyDescent="0.35">
      <c r="B64" s="77"/>
      <c r="C64" s="77"/>
    </row>
    <row r="65" spans="2:3" s="4" customFormat="1" x14ac:dyDescent="0.35">
      <c r="B65" s="77"/>
      <c r="C65" s="77"/>
    </row>
    <row r="66" spans="2:3" s="4" customFormat="1" x14ac:dyDescent="0.35">
      <c r="B66" s="77"/>
      <c r="C66" s="77"/>
    </row>
    <row r="67" spans="2:3" s="4" customFormat="1" x14ac:dyDescent="0.35">
      <c r="B67" s="77"/>
      <c r="C67" s="77"/>
    </row>
    <row r="68" spans="2:3" s="4" customFormat="1" x14ac:dyDescent="0.35">
      <c r="B68" s="77"/>
      <c r="C68" s="77"/>
    </row>
    <row r="69" spans="2:3" s="4" customFormat="1" x14ac:dyDescent="0.35">
      <c r="B69" s="77"/>
      <c r="C69" s="77"/>
    </row>
    <row r="70" spans="2:3" s="4" customFormat="1" x14ac:dyDescent="0.35">
      <c r="B70" s="77"/>
      <c r="C70" s="77"/>
    </row>
    <row r="71" spans="2:3" s="4" customFormat="1" x14ac:dyDescent="0.35">
      <c r="B71" s="77"/>
      <c r="C71" s="77"/>
    </row>
    <row r="72" spans="2:3" s="4" customFormat="1" x14ac:dyDescent="0.35">
      <c r="B72" s="77"/>
      <c r="C72" s="77"/>
    </row>
    <row r="73" spans="2:3" s="4" customFormat="1" x14ac:dyDescent="0.35">
      <c r="B73" s="77"/>
      <c r="C73" s="77"/>
    </row>
  </sheetData>
  <mergeCells count="41">
    <mergeCell ref="A1:Y1"/>
    <mergeCell ref="A2:Y2"/>
    <mergeCell ref="A3:Y3"/>
    <mergeCell ref="A4:Y4"/>
    <mergeCell ref="A5:Y5"/>
    <mergeCell ref="E21:E22"/>
    <mergeCell ref="F21:F22"/>
    <mergeCell ref="A6:Y6"/>
    <mergeCell ref="A7:Y7"/>
    <mergeCell ref="A9:Y9"/>
    <mergeCell ref="A10:Y10"/>
    <mergeCell ref="A11:Y11"/>
    <mergeCell ref="A15:G15"/>
    <mergeCell ref="Y21:Y22"/>
    <mergeCell ref="A46:G46"/>
    <mergeCell ref="H46:Y46"/>
    <mergeCell ref="A55:E55"/>
    <mergeCell ref="F55:S55"/>
    <mergeCell ref="T55:Y55"/>
    <mergeCell ref="G21:G22"/>
    <mergeCell ref="H21:S21"/>
    <mergeCell ref="T21:T22"/>
    <mergeCell ref="U21:V21"/>
    <mergeCell ref="W21:W22"/>
    <mergeCell ref="X21:X22"/>
    <mergeCell ref="A21:A22"/>
    <mergeCell ref="B21:B22"/>
    <mergeCell ref="C21:C22"/>
    <mergeCell ref="D21:D22"/>
    <mergeCell ref="A56:E56"/>
    <mergeCell ref="F56:Q56"/>
    <mergeCell ref="T56:Y56"/>
    <mergeCell ref="A60:E60"/>
    <mergeCell ref="F60:Q60"/>
    <mergeCell ref="T60:Y60"/>
    <mergeCell ref="A61:E61"/>
    <mergeCell ref="F61:Q61"/>
    <mergeCell ref="T61:Y61"/>
    <mergeCell ref="A62:E62"/>
    <mergeCell ref="F62:S62"/>
    <mergeCell ref="T62:Y62"/>
  </mergeCells>
  <printOptions horizontalCentered="1"/>
  <pageMargins left="0" right="0" top="0.9055118110236221" bottom="0.86614173228346458" header="0.15748031496062992" footer="0.11811023622047245"/>
  <pageSetup scale="48" fitToHeight="0" orientation="portrait" r:id="rId1"/>
  <headerFooter alignWithMargins="0">
    <oddHeader>&amp;L&amp;"Calibri,полужирный курсив"&amp;UРЕЗУЛЬТАТЫ НА САЙТЕ WWW.FVSR&amp;R&amp;"Calibri,полужирный курсив"&amp;UФЕДЕРАЦИЯ ВЕЛОСИПЕДНОГО СПОРТА РОССИИ - WWW.FVSR.RU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01713-73C1-4DBE-AF8E-9665312F4CC5}">
  <sheetPr>
    <tabColor rgb="FF00B050"/>
  </sheetPr>
  <dimension ref="A1:Y59"/>
  <sheetViews>
    <sheetView tabSelected="1" view="pageBreakPreview" zoomScale="60" zoomScaleNormal="80" workbookViewId="0">
      <selection activeCell="A10" sqref="A10:Y10"/>
    </sheetView>
  </sheetViews>
  <sheetFormatPr defaultColWidth="9.1796875" defaultRowHeight="13" x14ac:dyDescent="0.3"/>
  <cols>
    <col min="1" max="1" width="7.54296875" style="1" customWidth="1"/>
    <col min="2" max="2" width="7" style="82" customWidth="1"/>
    <col min="3" max="3" width="16.453125" style="82" customWidth="1"/>
    <col min="4" max="4" width="37.81640625" style="1" customWidth="1"/>
    <col min="5" max="5" width="12.90625" style="1" customWidth="1"/>
    <col min="6" max="6" width="9" style="1" customWidth="1"/>
    <col min="7" max="7" width="30.7265625" style="1" customWidth="1"/>
    <col min="8" max="11" width="4.54296875" style="1" customWidth="1"/>
    <col min="12" max="12" width="5.1796875" style="1" customWidth="1"/>
    <col min="13" max="19" width="4.54296875" style="1" customWidth="1"/>
    <col min="20" max="20" width="9" style="1" customWidth="1"/>
    <col min="21" max="22" width="6.7265625" style="1" hidden="1" customWidth="1"/>
    <col min="23" max="23" width="11.26953125" style="1" customWidth="1"/>
    <col min="24" max="24" width="9.453125" style="1" customWidth="1"/>
    <col min="25" max="25" width="10.26953125" style="1" customWidth="1"/>
    <col min="26" max="16384" width="9.1796875" style="1"/>
  </cols>
  <sheetData>
    <row r="1" spans="1:25" ht="18.5" x14ac:dyDescent="0.3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</row>
    <row r="2" spans="1:25" ht="18.5" x14ac:dyDescent="0.3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</row>
    <row r="3" spans="1:25" ht="18.5" x14ac:dyDescent="0.3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</row>
    <row r="4" spans="1:25" ht="18.5" x14ac:dyDescent="0.3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</row>
    <row r="5" spans="1:25" ht="18.5" x14ac:dyDescent="0.3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</row>
    <row r="6" spans="1:25" s="2" customFormat="1" ht="28.5" x14ac:dyDescent="0.35">
      <c r="A6" s="115" t="s">
        <v>0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</row>
    <row r="7" spans="1:25" s="2" customFormat="1" ht="21.5" thickBot="1" x14ac:dyDescent="0.4">
      <c r="A7" s="116" t="s">
        <v>1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</row>
    <row r="8" spans="1:25" s="2" customFormat="1" ht="21.5" hidden="1" thickBot="1" x14ac:dyDescent="0.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s="4" customFormat="1" ht="18" customHeight="1" thickTop="1" x14ac:dyDescent="0.35">
      <c r="A9" s="117" t="s">
        <v>2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9"/>
    </row>
    <row r="10" spans="1:25" s="4" customFormat="1" ht="18.5" x14ac:dyDescent="0.35">
      <c r="A10" s="120" t="s">
        <v>3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2"/>
    </row>
    <row r="11" spans="1:25" s="4" customFormat="1" ht="18.5" x14ac:dyDescent="0.35">
      <c r="A11" s="120" t="s">
        <v>78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2"/>
    </row>
    <row r="12" spans="1:25" s="4" customFormat="1" ht="12" customHeight="1" x14ac:dyDescent="0.35">
      <c r="A12" s="5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6"/>
    </row>
    <row r="13" spans="1:25" s="16" customFormat="1" ht="16" customHeight="1" x14ac:dyDescent="0.35">
      <c r="A13" s="7" t="s">
        <v>5</v>
      </c>
      <c r="B13" s="8"/>
      <c r="C13" s="8"/>
      <c r="D13" s="9"/>
      <c r="E13" s="10"/>
      <c r="F13" s="10"/>
      <c r="G13" s="10" t="s">
        <v>6</v>
      </c>
      <c r="H13" s="10"/>
      <c r="I13" s="10"/>
      <c r="J13" s="11"/>
      <c r="K13" s="11"/>
      <c r="L13" s="11"/>
      <c r="M13" s="11"/>
      <c r="N13" s="11"/>
      <c r="O13" s="12"/>
      <c r="P13" s="12"/>
      <c r="Q13" s="12"/>
      <c r="R13" s="12"/>
      <c r="S13" s="12"/>
      <c r="T13" s="12"/>
      <c r="U13" s="13"/>
      <c r="V13" s="13"/>
      <c r="W13" s="13"/>
      <c r="X13" s="14"/>
      <c r="Y13" s="15" t="s">
        <v>7</v>
      </c>
    </row>
    <row r="14" spans="1:25" s="16" customFormat="1" ht="16" customHeight="1" x14ac:dyDescent="0.35">
      <c r="A14" s="17" t="s">
        <v>8</v>
      </c>
      <c r="B14" s="18"/>
      <c r="C14" s="18"/>
      <c r="D14" s="19"/>
      <c r="E14" s="19"/>
      <c r="F14" s="19"/>
      <c r="G14" s="19" t="s">
        <v>9</v>
      </c>
      <c r="H14" s="19"/>
      <c r="I14" s="19"/>
      <c r="J14" s="20"/>
      <c r="K14" s="20"/>
      <c r="L14" s="20"/>
      <c r="M14" s="20"/>
      <c r="N14" s="20"/>
      <c r="O14" s="21"/>
      <c r="P14" s="21"/>
      <c r="Q14" s="21"/>
      <c r="R14" s="21"/>
      <c r="S14" s="21"/>
      <c r="T14" s="21"/>
      <c r="U14" s="22"/>
      <c r="V14" s="22"/>
      <c r="W14" s="22"/>
      <c r="X14" s="23"/>
      <c r="Y14" s="24" t="s">
        <v>10</v>
      </c>
    </row>
    <row r="15" spans="1:25" s="16" customFormat="1" ht="16" customHeight="1" x14ac:dyDescent="0.35">
      <c r="A15" s="123" t="s">
        <v>11</v>
      </c>
      <c r="B15" s="124"/>
      <c r="C15" s="124"/>
      <c r="D15" s="124"/>
      <c r="E15" s="124"/>
      <c r="F15" s="124"/>
      <c r="G15" s="125"/>
      <c r="H15" s="25" t="s">
        <v>12</v>
      </c>
      <c r="I15" s="26"/>
      <c r="J15" s="26"/>
      <c r="K15" s="26"/>
      <c r="L15" s="26"/>
      <c r="M15" s="26"/>
      <c r="N15" s="27"/>
      <c r="O15" s="27"/>
      <c r="P15" s="26"/>
      <c r="Q15" s="26"/>
      <c r="R15" s="26"/>
      <c r="S15" s="26"/>
      <c r="T15" s="26"/>
      <c r="U15" s="26"/>
      <c r="V15" s="26"/>
      <c r="W15" s="26"/>
      <c r="X15" s="26"/>
      <c r="Y15" s="28"/>
    </row>
    <row r="16" spans="1:25" s="16" customFormat="1" ht="16" customHeight="1" x14ac:dyDescent="0.35">
      <c r="A16" s="29" t="s">
        <v>13</v>
      </c>
      <c r="B16" s="30"/>
      <c r="C16" s="30"/>
      <c r="D16" s="31"/>
      <c r="E16" s="32"/>
      <c r="F16" s="31"/>
      <c r="G16" s="33"/>
      <c r="H16" s="34" t="s">
        <v>14</v>
      </c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3"/>
      <c r="V16" s="33"/>
      <c r="W16" s="33"/>
      <c r="X16" s="35"/>
      <c r="Y16" s="36"/>
    </row>
    <row r="17" spans="1:25" s="16" customFormat="1" ht="16" customHeight="1" x14ac:dyDescent="0.35">
      <c r="A17" s="29" t="s">
        <v>15</v>
      </c>
      <c r="B17" s="30"/>
      <c r="C17" s="30"/>
      <c r="D17" s="33"/>
      <c r="E17" s="32"/>
      <c r="F17" s="31"/>
      <c r="G17" s="33" t="s">
        <v>16</v>
      </c>
      <c r="H17" s="34" t="s">
        <v>17</v>
      </c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3"/>
      <c r="V17" s="33"/>
      <c r="W17" s="33"/>
      <c r="X17" s="35"/>
      <c r="Y17" s="36"/>
    </row>
    <row r="18" spans="1:25" s="16" customFormat="1" ht="16" customHeight="1" x14ac:dyDescent="0.35">
      <c r="A18" s="29" t="s">
        <v>18</v>
      </c>
      <c r="B18" s="30"/>
      <c r="C18" s="30"/>
      <c r="D18" s="33"/>
      <c r="E18" s="32"/>
      <c r="F18" s="31"/>
      <c r="G18" s="33" t="s">
        <v>19</v>
      </c>
      <c r="H18" s="37" t="s">
        <v>20</v>
      </c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3"/>
      <c r="V18" s="33"/>
      <c r="W18" s="33"/>
      <c r="X18" s="35"/>
      <c r="Y18" s="38"/>
    </row>
    <row r="19" spans="1:25" s="16" customFormat="1" ht="16" customHeight="1" thickBot="1" x14ac:dyDescent="0.4">
      <c r="A19" s="29" t="s">
        <v>21</v>
      </c>
      <c r="B19" s="35"/>
      <c r="C19" s="35"/>
      <c r="D19" s="32"/>
      <c r="E19" s="32"/>
      <c r="F19" s="32"/>
      <c r="G19" s="33" t="s">
        <v>22</v>
      </c>
      <c r="H19" s="37" t="s">
        <v>23</v>
      </c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3"/>
      <c r="V19" s="33"/>
      <c r="W19" s="33"/>
      <c r="X19" s="35"/>
      <c r="Y19" s="39" t="s">
        <v>79</v>
      </c>
    </row>
    <row r="20" spans="1:25" s="42" customFormat="1" thickTop="1" thickBot="1" x14ac:dyDescent="0.35">
      <c r="A20" s="40"/>
      <c r="B20" s="41"/>
      <c r="C20" s="41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</row>
    <row r="21" spans="1:25" s="43" customFormat="1" ht="22" customHeight="1" thickTop="1" x14ac:dyDescent="0.35">
      <c r="A21" s="113" t="s">
        <v>25</v>
      </c>
      <c r="B21" s="107" t="s">
        <v>26</v>
      </c>
      <c r="C21" s="107" t="s">
        <v>27</v>
      </c>
      <c r="D21" s="107" t="s">
        <v>28</v>
      </c>
      <c r="E21" s="107" t="s">
        <v>29</v>
      </c>
      <c r="F21" s="107" t="s">
        <v>30</v>
      </c>
      <c r="G21" s="103" t="s">
        <v>31</v>
      </c>
      <c r="H21" s="105" t="s">
        <v>32</v>
      </c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7" t="s">
        <v>33</v>
      </c>
      <c r="U21" s="109" t="s">
        <v>34</v>
      </c>
      <c r="V21" s="110"/>
      <c r="W21" s="107" t="s">
        <v>35</v>
      </c>
      <c r="X21" s="111" t="s">
        <v>36</v>
      </c>
      <c r="Y21" s="93" t="s">
        <v>37</v>
      </c>
    </row>
    <row r="22" spans="1:25" s="43" customFormat="1" ht="22" customHeight="1" thickBot="1" x14ac:dyDescent="0.4">
      <c r="A22" s="114"/>
      <c r="B22" s="108"/>
      <c r="C22" s="108"/>
      <c r="D22" s="108"/>
      <c r="E22" s="108"/>
      <c r="F22" s="108"/>
      <c r="G22" s="104"/>
      <c r="H22" s="44" t="s">
        <v>38</v>
      </c>
      <c r="I22" s="44" t="s">
        <v>39</v>
      </c>
      <c r="J22" s="44" t="s">
        <v>40</v>
      </c>
      <c r="K22" s="44" t="s">
        <v>41</v>
      </c>
      <c r="L22" s="44" t="s">
        <v>42</v>
      </c>
      <c r="M22" s="44" t="s">
        <v>43</v>
      </c>
      <c r="N22" s="44" t="s">
        <v>44</v>
      </c>
      <c r="O22" s="44" t="s">
        <v>45</v>
      </c>
      <c r="P22" s="44" t="s">
        <v>46</v>
      </c>
      <c r="Q22" s="44" t="s">
        <v>47</v>
      </c>
      <c r="R22" s="44" t="s">
        <v>80</v>
      </c>
      <c r="S22" s="44" t="s">
        <v>81</v>
      </c>
      <c r="T22" s="108"/>
      <c r="U22" s="45" t="s">
        <v>48</v>
      </c>
      <c r="V22" s="45" t="s">
        <v>49</v>
      </c>
      <c r="W22" s="108"/>
      <c r="X22" s="112"/>
      <c r="Y22" s="94"/>
    </row>
    <row r="23" spans="1:25" s="55" customFormat="1" ht="23.15" customHeight="1" thickTop="1" x14ac:dyDescent="0.35">
      <c r="A23" s="46">
        <v>1</v>
      </c>
      <c r="B23" s="47">
        <v>62</v>
      </c>
      <c r="C23" s="48">
        <f>VLOOKUP(B23,[1]список!_xlnm.Print_Area,3)</f>
        <v>10127677242</v>
      </c>
      <c r="D23" s="48" t="str">
        <f>VLOOKUP(B23,[1]список!_xlnm.Print_Area,2)</f>
        <v>ПОКРОВСКИЙ Владислав Михайлович</v>
      </c>
      <c r="E23" s="49">
        <f>VLOOKUP(B23,[1]список!_xlnm.Print_Area,4)</f>
        <v>39474</v>
      </c>
      <c r="F23" s="48" t="str">
        <f>VLOOKUP(B23,[1]список!_xlnm.Print_Area,5)</f>
        <v>1 СР</v>
      </c>
      <c r="G23" s="50" t="str">
        <f>VLOOKUP(B23,[1]список!_xlnm.Print_Area,6)</f>
        <v>Новосибирская область</v>
      </c>
      <c r="H23" s="47">
        <v>1</v>
      </c>
      <c r="I23" s="47">
        <v>2</v>
      </c>
      <c r="J23" s="47">
        <v>3</v>
      </c>
      <c r="K23" s="47">
        <v>5</v>
      </c>
      <c r="L23" s="47">
        <v>5</v>
      </c>
      <c r="M23" s="47">
        <v>5</v>
      </c>
      <c r="N23" s="47">
        <v>5</v>
      </c>
      <c r="O23" s="47">
        <v>5</v>
      </c>
      <c r="P23" s="51">
        <v>5</v>
      </c>
      <c r="Q23" s="51">
        <v>5</v>
      </c>
      <c r="R23" s="51">
        <v>5</v>
      </c>
      <c r="S23" s="51">
        <v>5</v>
      </c>
      <c r="T23" s="52">
        <v>1</v>
      </c>
      <c r="U23" s="47"/>
      <c r="V23" s="47"/>
      <c r="W23" s="53">
        <f t="shared" ref="W23:W30" si="0">V23+U23+O23+N23+M23+L23+K23+J23+I23+H23+P23+Q23+R23+S23</f>
        <v>51</v>
      </c>
      <c r="X23" s="47"/>
      <c r="Y23" s="54"/>
    </row>
    <row r="24" spans="1:25" s="55" customFormat="1" ht="23.15" customHeight="1" x14ac:dyDescent="0.35">
      <c r="A24" s="56">
        <v>2</v>
      </c>
      <c r="B24" s="57">
        <v>64</v>
      </c>
      <c r="C24" s="48">
        <f>VLOOKUP(B24,[1]список!_xlnm.Print_Area,3)</f>
        <v>10127677141</v>
      </c>
      <c r="D24" s="48" t="str">
        <f>VLOOKUP(B24,[1]список!_xlnm.Print_Area,2)</f>
        <v>СЕМЬЯНОВ Александр Андреевич</v>
      </c>
      <c r="E24" s="49">
        <f>VLOOKUP(B24,[1]список!_xlnm.Print_Area,4)</f>
        <v>39344</v>
      </c>
      <c r="F24" s="48" t="str">
        <f>VLOOKUP(B24,[1]список!_xlnm.Print_Area,5)</f>
        <v>КМС</v>
      </c>
      <c r="G24" s="50" t="str">
        <f>VLOOKUP(B24,[1]список!_xlnm.Print_Area,6)</f>
        <v>Новосибирская область</v>
      </c>
      <c r="H24" s="57">
        <v>5</v>
      </c>
      <c r="I24" s="57">
        <v>5</v>
      </c>
      <c r="J24" s="57">
        <v>5</v>
      </c>
      <c r="K24" s="57">
        <v>2</v>
      </c>
      <c r="L24" s="57">
        <v>3</v>
      </c>
      <c r="M24" s="57">
        <v>3</v>
      </c>
      <c r="N24" s="57">
        <v>2</v>
      </c>
      <c r="O24" s="57">
        <v>2</v>
      </c>
      <c r="P24" s="58">
        <v>2</v>
      </c>
      <c r="Q24" s="58">
        <v>3</v>
      </c>
      <c r="R24" s="58">
        <v>2</v>
      </c>
      <c r="S24" s="58">
        <v>2</v>
      </c>
      <c r="T24" s="59">
        <v>3</v>
      </c>
      <c r="U24" s="57"/>
      <c r="V24" s="57"/>
      <c r="W24" s="60">
        <f t="shared" si="0"/>
        <v>36</v>
      </c>
      <c r="X24" s="57"/>
      <c r="Y24" s="61"/>
    </row>
    <row r="25" spans="1:25" s="55" customFormat="1" ht="23.15" customHeight="1" x14ac:dyDescent="0.35">
      <c r="A25" s="56">
        <v>3</v>
      </c>
      <c r="B25" s="57">
        <v>1</v>
      </c>
      <c r="C25" s="48">
        <f>VLOOKUP(B25,[1]список!_xlnm.Print_Area,3)</f>
        <v>10133001633</v>
      </c>
      <c r="D25" s="48" t="str">
        <f>VLOOKUP(B25,[1]список!_xlnm.Print_Area,2)</f>
        <v>СПЕСИВЦЕВ Михаил Алексеевич</v>
      </c>
      <c r="E25" s="49">
        <f>VLOOKUP(B25,[1]список!_xlnm.Print_Area,4)</f>
        <v>39649</v>
      </c>
      <c r="F25" s="48" t="str">
        <f>VLOOKUP(B25,[1]список!_xlnm.Print_Area,5)</f>
        <v>КМС</v>
      </c>
      <c r="G25" s="50" t="str">
        <f>VLOOKUP(B25,[1]список!_xlnm.Print_Area,6)</f>
        <v>Кемеровская область</v>
      </c>
      <c r="H25" s="57"/>
      <c r="I25" s="57">
        <v>3</v>
      </c>
      <c r="J25" s="57">
        <v>2</v>
      </c>
      <c r="K25" s="57">
        <v>3</v>
      </c>
      <c r="L25" s="57">
        <v>2</v>
      </c>
      <c r="M25" s="57">
        <v>2</v>
      </c>
      <c r="N25" s="57">
        <v>3</v>
      </c>
      <c r="O25" s="57">
        <v>3</v>
      </c>
      <c r="P25" s="58">
        <v>1</v>
      </c>
      <c r="Q25" s="58"/>
      <c r="R25" s="58"/>
      <c r="S25" s="58"/>
      <c r="T25" s="59">
        <v>5</v>
      </c>
      <c r="U25" s="57"/>
      <c r="V25" s="57"/>
      <c r="W25" s="60">
        <f t="shared" si="0"/>
        <v>19</v>
      </c>
      <c r="X25" s="57"/>
      <c r="Y25" s="61"/>
    </row>
    <row r="26" spans="1:25" s="55" customFormat="1" ht="23.15" customHeight="1" x14ac:dyDescent="0.35">
      <c r="A26" s="56">
        <v>4</v>
      </c>
      <c r="B26" s="57">
        <v>61</v>
      </c>
      <c r="C26" s="48">
        <f>VLOOKUP(B26,[1]список!_xlnm.Print_Area,3)</f>
        <v>10141439926</v>
      </c>
      <c r="D26" s="48" t="str">
        <f>VLOOKUP(B26,[1]список!_xlnm.Print_Area,2)</f>
        <v>ГРЕЧКИН Максим Евгеньевич</v>
      </c>
      <c r="E26" s="49">
        <f>VLOOKUP(B26,[1]список!_xlnm.Print_Area,4)</f>
        <v>39795</v>
      </c>
      <c r="F26" s="48" t="str">
        <f>VLOOKUP(B26,[1]список!_xlnm.Print_Area,5)</f>
        <v>1 СР</v>
      </c>
      <c r="G26" s="50" t="str">
        <f>VLOOKUP(B26,[1]список!_xlnm.Print_Area,6)</f>
        <v>Новосибирская область</v>
      </c>
      <c r="H26" s="57">
        <v>3</v>
      </c>
      <c r="I26" s="57"/>
      <c r="J26" s="57">
        <v>1</v>
      </c>
      <c r="K26" s="57">
        <v>1</v>
      </c>
      <c r="L26" s="57"/>
      <c r="M26" s="57"/>
      <c r="N26" s="57">
        <v>1</v>
      </c>
      <c r="O26" s="57">
        <v>1</v>
      </c>
      <c r="P26" s="58">
        <v>3</v>
      </c>
      <c r="Q26" s="58">
        <v>1</v>
      </c>
      <c r="R26" s="58">
        <v>1</v>
      </c>
      <c r="S26" s="58">
        <v>1</v>
      </c>
      <c r="T26" s="59">
        <v>4</v>
      </c>
      <c r="U26" s="57"/>
      <c r="V26" s="57"/>
      <c r="W26" s="60">
        <f t="shared" si="0"/>
        <v>13</v>
      </c>
      <c r="X26" s="57"/>
      <c r="Y26" s="61"/>
    </row>
    <row r="27" spans="1:25" s="55" customFormat="1" ht="23.15" customHeight="1" x14ac:dyDescent="0.35">
      <c r="A27" s="56">
        <v>5</v>
      </c>
      <c r="B27" s="57">
        <v>20</v>
      </c>
      <c r="C27" s="48">
        <f>VLOOKUP(B27,[1]список!_xlnm.Print_Area,3)</f>
        <v>10113103091</v>
      </c>
      <c r="D27" s="48" t="str">
        <f>VLOOKUP(B27,[1]список!_xlnm.Print_Area,2)</f>
        <v>КОНОНЕНКО Максим Алексеевич</v>
      </c>
      <c r="E27" s="49">
        <f>VLOOKUP(B27,[1]список!_xlnm.Print_Area,4)</f>
        <v>39096</v>
      </c>
      <c r="F27" s="48" t="str">
        <f>VLOOKUP(B27,[1]список!_xlnm.Print_Area,5)</f>
        <v>КМС</v>
      </c>
      <c r="G27" s="50" t="str">
        <f>VLOOKUP(B27,[1]список!_xlnm.Print_Area,6)</f>
        <v>Самарская область</v>
      </c>
      <c r="H27" s="57"/>
      <c r="I27" s="57">
        <v>1</v>
      </c>
      <c r="J27" s="57"/>
      <c r="K27" s="57"/>
      <c r="L27" s="57">
        <v>1</v>
      </c>
      <c r="M27" s="57">
        <v>1</v>
      </c>
      <c r="N27" s="57"/>
      <c r="O27" s="57"/>
      <c r="P27" s="58"/>
      <c r="Q27" s="58">
        <v>2</v>
      </c>
      <c r="R27" s="58">
        <v>3</v>
      </c>
      <c r="S27" s="58">
        <v>3</v>
      </c>
      <c r="T27" s="59">
        <v>2</v>
      </c>
      <c r="U27" s="57"/>
      <c r="V27" s="57"/>
      <c r="W27" s="60">
        <f t="shared" si="0"/>
        <v>11</v>
      </c>
      <c r="X27" s="57"/>
      <c r="Y27" s="61"/>
    </row>
    <row r="28" spans="1:25" s="55" customFormat="1" ht="23.15" customHeight="1" x14ac:dyDescent="0.35">
      <c r="A28" s="56">
        <v>6</v>
      </c>
      <c r="B28" s="57">
        <v>30</v>
      </c>
      <c r="C28" s="48">
        <f>VLOOKUP(B28,[1]список!_xlnm.Print_Area,3)</f>
        <v>10130118511</v>
      </c>
      <c r="D28" s="48" t="str">
        <f>VLOOKUP(B28,[1]список!_xlnm.Print_Area,2)</f>
        <v>ШАПКИН Егор Иванович</v>
      </c>
      <c r="E28" s="49">
        <f>VLOOKUP(B28,[1]список!_xlnm.Print_Area,4)</f>
        <v>39785</v>
      </c>
      <c r="F28" s="48" t="str">
        <f>VLOOKUP(B28,[1]список!_xlnm.Print_Area,5)</f>
        <v>1 СР</v>
      </c>
      <c r="G28" s="50" t="str">
        <f>VLOOKUP(B28,[1]список!_xlnm.Print_Area,6)</f>
        <v>Новосибирская область</v>
      </c>
      <c r="H28" s="57">
        <v>2</v>
      </c>
      <c r="I28" s="57"/>
      <c r="J28" s="57"/>
      <c r="K28" s="57"/>
      <c r="L28" s="57"/>
      <c r="M28" s="57"/>
      <c r="N28" s="57"/>
      <c r="O28" s="57"/>
      <c r="P28" s="58"/>
      <c r="Q28" s="58"/>
      <c r="R28" s="58"/>
      <c r="S28" s="58"/>
      <c r="T28" s="59">
        <v>8</v>
      </c>
      <c r="U28" s="57"/>
      <c r="V28" s="57"/>
      <c r="W28" s="60">
        <f t="shared" si="0"/>
        <v>2</v>
      </c>
      <c r="X28" s="57"/>
      <c r="Y28" s="61"/>
    </row>
    <row r="29" spans="1:25" s="55" customFormat="1" ht="23.15" customHeight="1" x14ac:dyDescent="0.35">
      <c r="A29" s="56">
        <v>7</v>
      </c>
      <c r="B29" s="57">
        <v>49</v>
      </c>
      <c r="C29" s="48">
        <f>VLOOKUP(B29,[1]список!_xlnm.Print_Area,3)</f>
        <v>10117596114</v>
      </c>
      <c r="D29" s="48" t="str">
        <f>VLOOKUP(B29,[1]список!_xlnm.Print_Area,2)</f>
        <v>ЗЫКОВ Николай Андреевич</v>
      </c>
      <c r="E29" s="49">
        <f>VLOOKUP(B29,[1]список!_xlnm.Print_Area,4)</f>
        <v>39367</v>
      </c>
      <c r="F29" s="48" t="str">
        <f>VLOOKUP(B29,[1]список!_xlnm.Print_Area,5)</f>
        <v>КМС</v>
      </c>
      <c r="G29" s="50" t="str">
        <f>VLOOKUP(B29,[1]список!_xlnm.Print_Area,6)</f>
        <v>Новосибирская область</v>
      </c>
      <c r="H29" s="57"/>
      <c r="I29" s="57"/>
      <c r="J29" s="57"/>
      <c r="K29" s="57"/>
      <c r="L29" s="57"/>
      <c r="M29" s="57"/>
      <c r="N29" s="57"/>
      <c r="O29" s="57"/>
      <c r="P29" s="58"/>
      <c r="Q29" s="58"/>
      <c r="R29" s="58"/>
      <c r="S29" s="58"/>
      <c r="T29" s="59">
        <v>6</v>
      </c>
      <c r="U29" s="57"/>
      <c r="V29" s="57"/>
      <c r="W29" s="60">
        <f t="shared" si="0"/>
        <v>0</v>
      </c>
      <c r="X29" s="57"/>
      <c r="Y29" s="61"/>
    </row>
    <row r="30" spans="1:25" s="55" customFormat="1" ht="23.15" customHeight="1" x14ac:dyDescent="0.35">
      <c r="A30" s="56">
        <v>8</v>
      </c>
      <c r="B30" s="57">
        <v>50</v>
      </c>
      <c r="C30" s="48">
        <f>VLOOKUP(B30,[1]список!_xlnm.Print_Area,3)</f>
        <v>10128428283</v>
      </c>
      <c r="D30" s="48" t="str">
        <f>VLOOKUP(B30,[1]список!_xlnm.Print_Area,2)</f>
        <v>ЛУЦЮК Владислав Юрьевич</v>
      </c>
      <c r="E30" s="49">
        <f>VLOOKUP(B30,[1]список!_xlnm.Print_Area,4)</f>
        <v>39257</v>
      </c>
      <c r="F30" s="48" t="str">
        <f>VLOOKUP(B30,[1]список!_xlnm.Print_Area,5)</f>
        <v>КМС</v>
      </c>
      <c r="G30" s="50" t="str">
        <f>VLOOKUP(B30,[1]список!_xlnm.Print_Area,6)</f>
        <v>Новосибирская область</v>
      </c>
      <c r="H30" s="57"/>
      <c r="I30" s="57"/>
      <c r="J30" s="57"/>
      <c r="K30" s="57"/>
      <c r="L30" s="57"/>
      <c r="M30" s="57"/>
      <c r="N30" s="57"/>
      <c r="O30" s="57"/>
      <c r="P30" s="58"/>
      <c r="Q30" s="58"/>
      <c r="R30" s="58"/>
      <c r="S30" s="58"/>
      <c r="T30" s="59">
        <v>7</v>
      </c>
      <c r="U30" s="57"/>
      <c r="V30" s="57"/>
      <c r="W30" s="60">
        <f t="shared" si="0"/>
        <v>0</v>
      </c>
      <c r="X30" s="57"/>
      <c r="Y30" s="61"/>
    </row>
    <row r="31" spans="1:25" s="55" customFormat="1" ht="15.65" customHeight="1" x14ac:dyDescent="0.35">
      <c r="A31" s="63"/>
      <c r="B31" s="64"/>
      <c r="C31" s="65"/>
      <c r="D31" s="65"/>
      <c r="E31" s="66"/>
      <c r="F31" s="65"/>
      <c r="G31" s="66"/>
      <c r="H31" s="64"/>
      <c r="I31" s="64"/>
      <c r="J31" s="64"/>
      <c r="K31" s="64"/>
      <c r="L31" s="64"/>
      <c r="M31" s="64"/>
      <c r="N31" s="64"/>
      <c r="O31" s="64"/>
      <c r="P31" s="67"/>
      <c r="Q31" s="67"/>
      <c r="R31" s="67"/>
      <c r="S31" s="67"/>
      <c r="T31" s="68"/>
      <c r="U31" s="64"/>
      <c r="V31" s="64"/>
      <c r="W31" s="69"/>
      <c r="X31" s="64"/>
      <c r="Y31" s="70"/>
    </row>
    <row r="32" spans="1:25" s="71" customFormat="1" ht="14.5" x14ac:dyDescent="0.35">
      <c r="A32" s="95" t="s">
        <v>51</v>
      </c>
      <c r="B32" s="96"/>
      <c r="C32" s="96"/>
      <c r="D32" s="96"/>
      <c r="E32" s="96"/>
      <c r="F32" s="96"/>
      <c r="G32" s="97"/>
      <c r="H32" s="98" t="s">
        <v>52</v>
      </c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</row>
    <row r="33" spans="1:25" s="4" customFormat="1" ht="14.5" x14ac:dyDescent="0.35">
      <c r="A33" s="72" t="s">
        <v>53</v>
      </c>
      <c r="B33" s="72"/>
      <c r="C33" s="72"/>
      <c r="D33" s="72"/>
      <c r="E33" s="72"/>
      <c r="F33" s="72"/>
      <c r="G33" s="72" t="s">
        <v>54</v>
      </c>
      <c r="H33" s="72"/>
      <c r="I33" s="72"/>
      <c r="J33" s="72"/>
      <c r="K33" s="72"/>
      <c r="L33" s="73" cm="1">
        <f t="array" ref="L33">SUM(1/COUNTIF(G23:G30,G23:G30))</f>
        <v>2.9999999999999996</v>
      </c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 t="s">
        <v>55</v>
      </c>
      <c r="Y33" s="73">
        <f>COUNTIF(F$22:F30,"ЗМС")</f>
        <v>0</v>
      </c>
    </row>
    <row r="34" spans="1:25" s="4" customFormat="1" ht="14.5" x14ac:dyDescent="0.35">
      <c r="A34" s="72" t="s">
        <v>56</v>
      </c>
      <c r="B34" s="72"/>
      <c r="C34" s="72"/>
      <c r="D34" s="72"/>
      <c r="E34" s="72"/>
      <c r="F34" s="72"/>
      <c r="G34" s="72" t="s">
        <v>57</v>
      </c>
      <c r="H34" s="72"/>
      <c r="I34" s="72"/>
      <c r="J34" s="72"/>
      <c r="K34" s="72"/>
      <c r="L34" s="73">
        <v>8</v>
      </c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 t="s">
        <v>58</v>
      </c>
      <c r="Y34" s="73">
        <f>COUNTIF(F$22:F30,"МСМК")</f>
        <v>0</v>
      </c>
    </row>
    <row r="35" spans="1:25" s="4" customFormat="1" ht="14.5" x14ac:dyDescent="0.35">
      <c r="A35" s="72" t="s">
        <v>59</v>
      </c>
      <c r="B35" s="72"/>
      <c r="C35" s="72"/>
      <c r="D35" s="72"/>
      <c r="E35" s="72"/>
      <c r="F35" s="72"/>
      <c r="G35" s="72" t="s">
        <v>60</v>
      </c>
      <c r="H35" s="72"/>
      <c r="I35" s="72"/>
      <c r="J35" s="72"/>
      <c r="K35" s="72"/>
      <c r="L35" s="73">
        <v>8</v>
      </c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 t="s">
        <v>61</v>
      </c>
      <c r="Y35" s="73">
        <f>COUNTIF(F$23:F31,"МС")</f>
        <v>0</v>
      </c>
    </row>
    <row r="36" spans="1:25" s="4" customFormat="1" ht="14.5" x14ac:dyDescent="0.35">
      <c r="A36" s="72" t="s">
        <v>62</v>
      </c>
      <c r="B36" s="72"/>
      <c r="C36" s="72"/>
      <c r="D36" s="72"/>
      <c r="E36" s="72"/>
      <c r="F36" s="72"/>
      <c r="G36" s="72" t="s">
        <v>63</v>
      </c>
      <c r="H36" s="72"/>
      <c r="I36" s="72"/>
      <c r="J36" s="72"/>
      <c r="K36" s="72"/>
      <c r="L36" s="73">
        <v>8</v>
      </c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 t="s">
        <v>64</v>
      </c>
      <c r="Y36" s="73">
        <f>COUNTIF(F$22:F30,"КМС")</f>
        <v>5</v>
      </c>
    </row>
    <row r="37" spans="1:25" s="4" customFormat="1" ht="14.5" x14ac:dyDescent="0.35">
      <c r="A37" s="72"/>
      <c r="B37" s="72"/>
      <c r="C37" s="72"/>
      <c r="D37" s="72"/>
      <c r="E37" s="72"/>
      <c r="F37" s="72"/>
      <c r="G37" s="72" t="s">
        <v>65</v>
      </c>
      <c r="H37" s="74"/>
      <c r="I37" s="74"/>
      <c r="J37" s="74"/>
      <c r="K37" s="74"/>
      <c r="L37" s="75" t="s">
        <v>66</v>
      </c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 t="s">
        <v>67</v>
      </c>
      <c r="Y37" s="73">
        <f>COUNTIF(F$22:F31,"1 СР")</f>
        <v>3</v>
      </c>
    </row>
    <row r="38" spans="1:25" s="4" customFormat="1" ht="14.5" x14ac:dyDescent="0.35">
      <c r="A38" s="73"/>
      <c r="B38" s="73"/>
      <c r="C38" s="73"/>
      <c r="D38" s="73"/>
      <c r="E38" s="73"/>
      <c r="F38" s="73"/>
      <c r="G38" s="72" t="s">
        <v>68</v>
      </c>
      <c r="H38" s="72"/>
      <c r="I38" s="72"/>
      <c r="J38" s="72"/>
      <c r="K38" s="72"/>
      <c r="L38" s="73">
        <f>COUNTIF(A$22:A30,"НФ")</f>
        <v>0</v>
      </c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 t="s">
        <v>69</v>
      </c>
      <c r="Y38" s="73">
        <f>COUNTIF(F$22:F32,"2 СР")</f>
        <v>0</v>
      </c>
    </row>
    <row r="39" spans="1:25" s="4" customFormat="1" ht="14.5" x14ac:dyDescent="0.35">
      <c r="A39" s="73"/>
      <c r="B39" s="73"/>
      <c r="C39" s="73"/>
      <c r="D39" s="73"/>
      <c r="E39" s="73"/>
      <c r="F39" s="73"/>
      <c r="G39" s="74" t="s">
        <v>70</v>
      </c>
      <c r="H39" s="74"/>
      <c r="I39" s="74"/>
      <c r="J39" s="74"/>
      <c r="K39" s="74"/>
      <c r="L39" s="75">
        <f>COUNTIF(D$22:D31,"ДСКВ")</f>
        <v>0</v>
      </c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 t="s">
        <v>71</v>
      </c>
      <c r="Y39" s="73">
        <f>COUNTIF(F$22:F33,"3 СР")</f>
        <v>0</v>
      </c>
    </row>
    <row r="40" spans="1:25" s="4" customFormat="1" x14ac:dyDescent="0.35">
      <c r="A40" s="76"/>
      <c r="B40" s="77"/>
      <c r="C40" s="78"/>
      <c r="G40" s="4" t="s">
        <v>72</v>
      </c>
      <c r="L40" s="77">
        <f>COUNTIF(A$22:A32,"НС")</f>
        <v>0</v>
      </c>
      <c r="N40" s="71"/>
    </row>
    <row r="41" spans="1:25" s="4" customFormat="1" ht="15.5" x14ac:dyDescent="0.35">
      <c r="A41" s="99" t="s">
        <v>73</v>
      </c>
      <c r="B41" s="100"/>
      <c r="C41" s="100"/>
      <c r="D41" s="100"/>
      <c r="E41" s="100"/>
      <c r="F41" s="100" t="s">
        <v>74</v>
      </c>
      <c r="G41" s="100"/>
      <c r="H41" s="100"/>
      <c r="I41" s="100"/>
      <c r="J41" s="100"/>
      <c r="K41" s="100"/>
      <c r="L41" s="100"/>
      <c r="M41" s="100"/>
      <c r="N41" s="101"/>
      <c r="O41" s="100"/>
      <c r="P41" s="100"/>
      <c r="Q41" s="100"/>
      <c r="R41" s="100"/>
      <c r="S41" s="100"/>
      <c r="T41" s="100" t="s">
        <v>75</v>
      </c>
      <c r="U41" s="100"/>
      <c r="V41" s="100"/>
      <c r="W41" s="100"/>
      <c r="X41" s="100"/>
      <c r="Y41" s="102"/>
    </row>
    <row r="42" spans="1:25" s="4" customFormat="1" x14ac:dyDescent="0.35">
      <c r="A42" s="83"/>
      <c r="B42" s="84"/>
      <c r="C42" s="84"/>
      <c r="D42" s="84"/>
      <c r="E42" s="84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64"/>
      <c r="S42" s="64"/>
      <c r="T42" s="90"/>
      <c r="U42" s="90"/>
      <c r="V42" s="90"/>
      <c r="W42" s="90"/>
      <c r="X42" s="90"/>
      <c r="Y42" s="91"/>
    </row>
    <row r="43" spans="1:25" s="4" customFormat="1" x14ac:dyDescent="0.35">
      <c r="A43" s="79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80"/>
    </row>
    <row r="44" spans="1:25" s="4" customFormat="1" x14ac:dyDescent="0.35">
      <c r="A44" s="79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80"/>
    </row>
    <row r="45" spans="1:25" s="4" customFormat="1" x14ac:dyDescent="0.35">
      <c r="A45" s="79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80"/>
    </row>
    <row r="46" spans="1:25" s="4" customFormat="1" x14ac:dyDescent="0.35">
      <c r="A46" s="83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77"/>
      <c r="S46" s="77"/>
      <c r="T46" s="84"/>
      <c r="U46" s="84"/>
      <c r="V46" s="84"/>
      <c r="W46" s="84"/>
      <c r="X46" s="84"/>
      <c r="Y46" s="92"/>
    </row>
    <row r="47" spans="1:25" s="4" customFormat="1" x14ac:dyDescent="0.35">
      <c r="A47" s="83"/>
      <c r="B47" s="84"/>
      <c r="C47" s="84"/>
      <c r="D47" s="84"/>
      <c r="E47" s="84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1"/>
      <c r="S47" s="81"/>
      <c r="T47" s="85"/>
      <c r="U47" s="85"/>
      <c r="V47" s="85"/>
      <c r="W47" s="85"/>
      <c r="X47" s="85"/>
      <c r="Y47" s="86"/>
    </row>
    <row r="48" spans="1:25" s="4" customFormat="1" ht="16" thickBot="1" x14ac:dyDescent="0.4">
      <c r="A48" s="87"/>
      <c r="B48" s="88"/>
      <c r="C48" s="88"/>
      <c r="D48" s="88"/>
      <c r="E48" s="88"/>
      <c r="F48" s="88" t="str">
        <f>G17</f>
        <v xml:space="preserve">ДОЦЕНКО С.А. (ВК, г. ОМСК) </v>
      </c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 t="s">
        <v>19</v>
      </c>
      <c r="U48" s="88"/>
      <c r="V48" s="88"/>
      <c r="W48" s="88"/>
      <c r="X48" s="88"/>
      <c r="Y48" s="89"/>
    </row>
    <row r="49" spans="2:3" s="4" customFormat="1" ht="13.5" thickTop="1" x14ac:dyDescent="0.35">
      <c r="B49" s="77"/>
      <c r="C49" s="77"/>
    </row>
    <row r="50" spans="2:3" s="4" customFormat="1" x14ac:dyDescent="0.35">
      <c r="B50" s="77"/>
      <c r="C50" s="77"/>
    </row>
    <row r="51" spans="2:3" s="4" customFormat="1" x14ac:dyDescent="0.35">
      <c r="B51" s="77"/>
      <c r="C51" s="77"/>
    </row>
    <row r="52" spans="2:3" s="4" customFormat="1" x14ac:dyDescent="0.35">
      <c r="B52" s="77"/>
      <c r="C52" s="77"/>
    </row>
    <row r="53" spans="2:3" s="4" customFormat="1" x14ac:dyDescent="0.35">
      <c r="B53" s="77"/>
      <c r="C53" s="77"/>
    </row>
    <row r="54" spans="2:3" s="4" customFormat="1" x14ac:dyDescent="0.35">
      <c r="B54" s="77"/>
      <c r="C54" s="77"/>
    </row>
    <row r="55" spans="2:3" s="4" customFormat="1" x14ac:dyDescent="0.35">
      <c r="B55" s="77"/>
      <c r="C55" s="77"/>
    </row>
    <row r="56" spans="2:3" s="4" customFormat="1" x14ac:dyDescent="0.35">
      <c r="B56" s="77"/>
      <c r="C56" s="77"/>
    </row>
    <row r="57" spans="2:3" s="4" customFormat="1" x14ac:dyDescent="0.35">
      <c r="B57" s="77"/>
      <c r="C57" s="77"/>
    </row>
    <row r="58" spans="2:3" s="4" customFormat="1" x14ac:dyDescent="0.35">
      <c r="B58" s="77"/>
      <c r="C58" s="77"/>
    </row>
    <row r="59" spans="2:3" s="4" customFormat="1" x14ac:dyDescent="0.35">
      <c r="B59" s="77"/>
      <c r="C59" s="77"/>
    </row>
  </sheetData>
  <mergeCells count="41">
    <mergeCell ref="A1:Y1"/>
    <mergeCell ref="A2:Y2"/>
    <mergeCell ref="A3:Y3"/>
    <mergeCell ref="A4:Y4"/>
    <mergeCell ref="A5:Y5"/>
    <mergeCell ref="E21:E22"/>
    <mergeCell ref="F21:F22"/>
    <mergeCell ref="A6:Y6"/>
    <mergeCell ref="A7:Y7"/>
    <mergeCell ref="A9:Y9"/>
    <mergeCell ref="A10:Y10"/>
    <mergeCell ref="A11:Y11"/>
    <mergeCell ref="A15:G15"/>
    <mergeCell ref="Y21:Y22"/>
    <mergeCell ref="A32:G32"/>
    <mergeCell ref="H32:Y32"/>
    <mergeCell ref="A41:E41"/>
    <mergeCell ref="F41:S41"/>
    <mergeCell ref="T41:Y41"/>
    <mergeCell ref="G21:G22"/>
    <mergeCell ref="H21:S21"/>
    <mergeCell ref="T21:T22"/>
    <mergeCell ref="U21:V21"/>
    <mergeCell ref="W21:W22"/>
    <mergeCell ref="X21:X22"/>
    <mergeCell ref="A21:A22"/>
    <mergeCell ref="B21:B22"/>
    <mergeCell ref="C21:C22"/>
    <mergeCell ref="D21:D22"/>
    <mergeCell ref="A42:E42"/>
    <mergeCell ref="F42:Q42"/>
    <mergeCell ref="T42:Y42"/>
    <mergeCell ref="A46:E46"/>
    <mergeCell ref="F46:Q46"/>
    <mergeCell ref="T46:Y46"/>
    <mergeCell ref="A47:E47"/>
    <mergeCell ref="F47:Q47"/>
    <mergeCell ref="T47:Y47"/>
    <mergeCell ref="A48:E48"/>
    <mergeCell ref="F48:S48"/>
    <mergeCell ref="T48:Y48"/>
  </mergeCells>
  <printOptions horizontalCentered="1"/>
  <pageMargins left="0" right="0" top="0.9055118110236221" bottom="0.86614173228346458" header="0.15748031496062992" footer="0.11811023622047245"/>
  <pageSetup scale="47" fitToHeight="0" orientation="portrait" r:id="rId1"/>
  <headerFooter alignWithMargins="0">
    <oddHeader>&amp;L&amp;"Calibri,полужирный курсив"&amp;UРЕЗУЛЬТАТЫ НА САЙТЕ WWW.FVSR&amp;R&amp;"Calibri,полужирный курсив"&amp;UФЕДЕРАЦИЯ ВЕЛОСИПЕДНОГО СПОРТА РОССИИ - WWW.FVSR.RU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критериум Д.15-16</vt:lpstr>
      <vt:lpstr>критериум Ю.15-16</vt:lpstr>
      <vt:lpstr>критериум Ю.17-18</vt:lpstr>
      <vt:lpstr>'критериум Д.15-16'!Заголовки_для_печати</vt:lpstr>
      <vt:lpstr>'критериум Ю.15-16'!Заголовки_для_печати</vt:lpstr>
      <vt:lpstr>'критериум Ю.17-18'!Заголовки_для_печати</vt:lpstr>
      <vt:lpstr>'критериум Д.15-16'!Область_печати</vt:lpstr>
      <vt:lpstr>'критериум Ю.15-16'!Область_печати</vt:lpstr>
      <vt:lpstr>'критериум Ю.17-18'!Область_печати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 Тарасенко</dc:creator>
  <cp:lastModifiedBy>Вера Тарасенко</cp:lastModifiedBy>
  <dcterms:created xsi:type="dcterms:W3CDTF">2025-07-06T09:48:08Z</dcterms:created>
  <dcterms:modified xsi:type="dcterms:W3CDTF">2025-07-06T10:19:39Z</dcterms:modified>
</cp:coreProperties>
</file>