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7850D96E-6891-48EA-93AC-A9B9C29B712F}" xr6:coauthVersionLast="37" xr6:coauthVersionMax="47" xr10:uidLastSave="{00000000-0000-0000-0000-000000000000}"/>
  <bookViews>
    <workbookView xWindow="0" yWindow="0" windowWidth="28800" windowHeight="12225" tabRatio="789" xr2:uid="{00000000-000D-0000-FFFF-FFFF00000000}"/>
  </bookViews>
  <sheets>
    <sheet name="кейрин" sheetId="100" r:id="rId1"/>
  </sheets>
  <definedNames>
    <definedName name="_xlnm.Print_Area" localSheetId="0">кейрин!$A$1:$I$70</definedName>
  </definedNames>
  <calcPr calcId="179021"/>
</workbook>
</file>

<file path=xl/calcChain.xml><?xml version="1.0" encoding="utf-8"?>
<calcChain xmlns="http://schemas.openxmlformats.org/spreadsheetml/2006/main">
  <c r="H70" i="100" l="1"/>
  <c r="D70" i="100"/>
  <c r="F70" i="100" l="1"/>
  <c r="G62" i="100"/>
  <c r="G61" i="100"/>
  <c r="G60" i="100"/>
  <c r="G59" i="100"/>
  <c r="I56" i="100" l="1"/>
  <c r="I58" i="100"/>
  <c r="I60" i="100"/>
  <c r="I62" i="100"/>
  <c r="I57" i="100"/>
  <c r="I59" i="100"/>
  <c r="I61" i="100"/>
  <c r="G58" i="100"/>
  <c r="G57" i="100" s="1"/>
</calcChain>
</file>

<file path=xl/sharedStrings.xml><?xml version="1.0" encoding="utf-8"?>
<sst xmlns="http://schemas.openxmlformats.org/spreadsheetml/2006/main" count="87" uniqueCount="77">
  <si>
    <t>ТЕХНИЧЕСКИЕ ДАННЫЕ ТРАССЫ:</t>
  </si>
  <si>
    <t>ФАМИЛИЯ ИМЯ</t>
  </si>
  <si>
    <t>ТЕХНИЧЕСКИЙ ДЕЛЕГАТ</t>
  </si>
  <si>
    <t>ГЛАВНЫЙ СЕКРЕТАРЬ</t>
  </si>
  <si>
    <t>ПОГОДНЫЕ УСЛОВИЯ</t>
  </si>
  <si>
    <t>СТАТИСТИКА ГОНКИ</t>
  </si>
  <si>
    <t>МЕСТО</t>
  </si>
  <si>
    <t>РАЗРЯД,
ЗВАНИЕ</t>
  </si>
  <si>
    <t>ИНФОРМАЦИЯ О ЖЮРИ И ГСК СОРЕВНОВАНИЙ:</t>
  </si>
  <si>
    <t>Федерация велосипедного спорта России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</si>
  <si>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</si>
  <si>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</si>
  <si>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</si>
  <si>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</si>
  <si>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</si>
  <si>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ТЕХНИЧЕСКИЙ ДЕЛЕГАТ ФВСР:</t>
  </si>
  <si>
    <t>ГЛАВНЫЙ СУДЬЯ:</t>
  </si>
  <si>
    <t>ГЛАВНЫЙ СЕКРЕТАРЬ:</t>
  </si>
  <si>
    <t>МСМК</t>
  </si>
  <si>
    <t>ИТОГОВЫЙ ПРОТОКОЛ</t>
  </si>
  <si>
    <t>МС</t>
  </si>
  <si>
    <t>ВЫПОЛНЕНИЕ НТУ ЕВСК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</si>
  <si>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</si>
  <si>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</si>
  <si>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</si>
  <si>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</si>
  <si>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</si>
  <si>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</si>
  <si>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</si>
  <si>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</si>
  <si>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</si>
  <si>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</si>
  <si>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</si>
  <si>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1 СР</t>
  </si>
  <si>
    <t/>
  </si>
  <si>
    <t>2 СР</t>
  </si>
  <si>
    <t>3 СР</t>
  </si>
  <si>
    <t xml:space="preserve">Влажность: </t>
  </si>
  <si>
    <t xml:space="preserve">Ветер: </t>
  </si>
  <si>
    <t>СУДЬЯ НА ФИНИШЕ</t>
  </si>
  <si>
    <t>ДЛИНА ТРЕКА: 333 м</t>
  </si>
  <si>
    <t>НАЧАЛО ГОНКИ:</t>
  </si>
  <si>
    <t>ОКОНЧАНИЕ ГОНКИ:</t>
  </si>
  <si>
    <t>Температура:</t>
  </si>
  <si>
    <t>Осадки:</t>
  </si>
  <si>
    <t>Тульская область</t>
  </si>
  <si>
    <t>трек - спринт</t>
  </si>
  <si>
    <t>№ ВРВС: 0080431611Я</t>
  </si>
  <si>
    <t>Министерство спорта Российской Федерации</t>
  </si>
  <si>
    <t>МЕЖДУНАРОДНЫЕ СОРЕВНОВАНИЯ</t>
  </si>
  <si>
    <t>"ГРАН ПРИ МОСКВЫ"</t>
  </si>
  <si>
    <t>МЕСТО ПРОВЕДЕНИЯ: г. Москва</t>
  </si>
  <si>
    <t>Гниденко В. Н.  (ВК, Тула)</t>
  </si>
  <si>
    <t>Максимова Е. Г. (ВК, Тула)</t>
  </si>
  <si>
    <t>Батюров С. А. (МК)</t>
  </si>
  <si>
    <t>НАЗВАНИЕ ТРАССЫ / РЕГ. НОМЕР: велотрек "Крылатское"</t>
  </si>
  <si>
    <t>ПОКРЫТИЕ ТРЕКА: дерево</t>
  </si>
  <si>
    <t>№ ЕКП 2023: 21026</t>
  </si>
  <si>
    <t xml:space="preserve">Москва </t>
  </si>
  <si>
    <t>ДИСТАНЦИЯ: ДЛИНА КРУГА/КРУГОВ:  5,0    0,333/25</t>
  </si>
  <si>
    <t>Москва</t>
  </si>
  <si>
    <t>Республика Беларусь</t>
  </si>
  <si>
    <t xml:space="preserve">Омская область </t>
  </si>
  <si>
    <t xml:space="preserve">ЛЫСЕНКО Алина </t>
  </si>
  <si>
    <t>ШМЕЛЕВА Дарья</t>
  </si>
  <si>
    <t xml:space="preserve">БУРЛАКОВА Яна </t>
  </si>
  <si>
    <t xml:space="preserve">ВАЩЕНКО Полина </t>
  </si>
  <si>
    <t xml:space="preserve">БЛАГОДАРОВА Варвара </t>
  </si>
  <si>
    <t>БОГОМОЛОВА Елизавета</t>
  </si>
  <si>
    <t>АНДРЕЕВА Ксения</t>
  </si>
  <si>
    <t xml:space="preserve">ГРИШИНА Серафима </t>
  </si>
  <si>
    <t xml:space="preserve">БУЗИНА Елизавета </t>
  </si>
  <si>
    <t xml:space="preserve">БОСЯКОВА Варвара </t>
  </si>
  <si>
    <t>ГОНЧАРОВА Ольга</t>
  </si>
  <si>
    <t xml:space="preserve">КОНОНЧУК Алла </t>
  </si>
  <si>
    <t>Женщины</t>
  </si>
  <si>
    <t>ДАТА ПРОВЕДЕНИЯ: 28 мая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</si>
</sst>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yyyy"/>
    <numFmt numFmtId="165" formatCode="h:mm:ss.00"/>
    <numFmt numFmtId="166" formatCode="mm:ss.000"/>
    <numFmt numFmtId="167" formatCode="0.000"/>
  </numFmts>
  <fonts count="1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indexed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0" fontId="3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18">
    <xf numFmtId="0" fontId="0" fillId="0" borderId="0" xfId="0"/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5" fillId="0" borderId="26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12" fillId="0" borderId="12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2" fontId="5" fillId="0" borderId="4" xfId="0" applyNumberFormat="1" applyFont="1" applyBorder="1" applyAlignment="1">
      <alignment vertical="center"/>
    </xf>
    <xf numFmtId="14" fontId="11" fillId="0" borderId="2" xfId="0" applyNumberFormat="1" applyFont="1" applyBorder="1" applyAlignment="1">
      <alignment vertical="center"/>
    </xf>
    <xf numFmtId="14" fontId="11" fillId="0" borderId="3" xfId="0" applyNumberFormat="1" applyFont="1" applyBorder="1" applyAlignment="1">
      <alignment vertical="center"/>
    </xf>
    <xf numFmtId="14" fontId="5" fillId="0" borderId="5" xfId="0" applyNumberFormat="1" applyFont="1" applyBorder="1" applyAlignment="1">
      <alignment vertical="center"/>
    </xf>
    <xf numFmtId="14" fontId="5" fillId="0" borderId="26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vertical="center"/>
    </xf>
    <xf numFmtId="14" fontId="5" fillId="0" borderId="30" xfId="0" applyNumberFormat="1" applyFont="1" applyBorder="1" applyAlignment="1">
      <alignment vertical="center"/>
    </xf>
    <xf numFmtId="14" fontId="5" fillId="0" borderId="28" xfId="0" applyNumberFormat="1" applyFont="1" applyBorder="1" applyAlignment="1">
      <alignment vertical="center"/>
    </xf>
    <xf numFmtId="165" fontId="5" fillId="0" borderId="26" xfId="0" applyNumberFormat="1" applyFont="1" applyBorder="1" applyAlignment="1">
      <alignment horizontal="center" vertical="center"/>
    </xf>
    <xf numFmtId="165" fontId="11" fillId="3" borderId="2" xfId="0" applyNumberFormat="1" applyFont="1" applyFill="1" applyBorder="1" applyAlignment="1">
      <alignment horizontal="center" vertical="center"/>
    </xf>
    <xf numFmtId="165" fontId="11" fillId="3" borderId="3" xfId="0" applyNumberFormat="1" applyFont="1" applyFill="1" applyBorder="1" applyAlignment="1">
      <alignment horizontal="center" vertical="center"/>
    </xf>
    <xf numFmtId="14" fontId="5" fillId="0" borderId="20" xfId="0" applyNumberFormat="1" applyFont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5" fillId="0" borderId="1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4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1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justify"/>
    </xf>
    <xf numFmtId="0" fontId="15" fillId="0" borderId="8" xfId="8" applyFont="1" applyBorder="1" applyAlignment="1">
      <alignment vertical="center" wrapText="1"/>
    </xf>
    <xf numFmtId="14" fontId="13" fillId="0" borderId="8" xfId="0" applyNumberFormat="1" applyFont="1" applyBorder="1" applyAlignment="1">
      <alignment horizontal="center" vertical="center" wrapText="1"/>
    </xf>
    <xf numFmtId="164" fontId="13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165" fontId="13" fillId="0" borderId="8" xfId="0" applyNumberFormat="1" applyFont="1" applyBorder="1" applyAlignment="1">
      <alignment horizontal="center" vertical="center" wrapText="1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5" fontId="5" fillId="0" borderId="0" xfId="0" applyNumberFormat="1" applyFont="1" applyAlignment="1">
      <alignment horizontal="center" vertical="center"/>
    </xf>
    <xf numFmtId="14" fontId="5" fillId="0" borderId="0" xfId="0" applyNumberFormat="1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9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 wrapText="1"/>
    </xf>
    <xf numFmtId="14" fontId="6" fillId="2" borderId="32" xfId="3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0" xfId="0" applyFont="1"/>
    <xf numFmtId="165" fontId="5" fillId="0" borderId="10" xfId="0" applyNumberFormat="1" applyFont="1" applyBorder="1" applyAlignment="1">
      <alignment horizontal="center" vertical="center"/>
    </xf>
    <xf numFmtId="166" fontId="5" fillId="0" borderId="18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horizontal="right" vertical="center"/>
    </xf>
    <xf numFmtId="165" fontId="16" fillId="0" borderId="35" xfId="0" applyNumberFormat="1" applyFont="1" applyBorder="1" applyAlignment="1">
      <alignment horizontal="left" vertical="center"/>
    </xf>
    <xf numFmtId="167" fontId="16" fillId="0" borderId="21" xfId="0" applyNumberFormat="1" applyFont="1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/>
    </xf>
    <xf numFmtId="165" fontId="16" fillId="0" borderId="16" xfId="0" applyNumberFormat="1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65" fontId="10" fillId="2" borderId="4" xfId="0" applyNumberFormat="1" applyFont="1" applyFill="1" applyBorder="1" applyAlignment="1">
      <alignment horizontal="center" vertical="center"/>
    </xf>
    <xf numFmtId="165" fontId="10" fillId="2" borderId="16" xfId="0" applyNumberFormat="1" applyFont="1" applyFill="1" applyBorder="1" applyAlignment="1">
      <alignment horizontal="center" vertical="center"/>
    </xf>
    <xf numFmtId="165" fontId="16" fillId="0" borderId="4" xfId="0" applyNumberFormat="1" applyFont="1" applyBorder="1" applyAlignment="1">
      <alignment horizontal="left" vertical="center" wrapText="1"/>
    </xf>
    <xf numFmtId="165" fontId="16" fillId="0" borderId="16" xfId="0" applyNumberFormat="1" applyFont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9">
    <cellStyle name="Обычный" xfId="0" builtinId="0"/>
    <cellStyle name="Обычный 12" xfId="1" xr:uid="{00000000-0005-0000-0000-000001000000}"/>
    <cellStyle name="Обычный 2" xfId="2" xr:uid="{00000000-0005-0000-0000-000002000000}"/>
    <cellStyle name="Обычный 2 2" xfId="6" xr:uid="{00000000-0005-0000-0000-000003000000}"/>
    <cellStyle name="Обычный 2 3" xfId="5" xr:uid="{00000000-0005-0000-0000-000004000000}"/>
    <cellStyle name="Обычный 3" xfId="7" xr:uid="{00000000-0005-0000-0000-000005000000}"/>
    <cellStyle name="Обычный 4" xfId="4" xr:uid="{00000000-0005-0000-0000-000006000000}"/>
    <cellStyle name="Обычный_ID4938_RS_1" xfId="8" xr:uid="{00000000-0005-0000-0000-000007000000}"/>
    <cellStyle name="Обычный_Стартовый протокол Смирнов_20101106_Results" xfId="3" xr:uid="{00000000-0005-0000-0000-000008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16930</xdr:colOff>
      <xdr:row>0</xdr:row>
      <xdr:rowOff>25344</xdr:rowOff>
    </xdr:from>
    <xdr:to>
      <xdr:col>1</xdr:col>
      <xdr:colOff>282610</xdr:colOff>
      <xdr:row>3</xdr:row>
      <xdr:rowOff>18841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4"/>
          <a:ext cx="726229" cy="759683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3</xdr:col>
      <xdr:colOff>20934</xdr:colOff>
      <xdr:row>3</xdr:row>
      <xdr:rowOff>50243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416" y="67445"/>
          <a:ext cx="930051" cy="748984"/>
        </a:xfrm>
        <a:prstGeom prst="rect">
          <a:avLst/>
        </a:prstGeom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3</xdr:row>
      <xdr:rowOff>61715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8295626-4E68-467F-92E3-E2ABBD827C0D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38120" cy="768643"/>
        </a:xfrm>
        <a:prstGeom prst="rect">
          <a:avLst/>
        </a:prstGeom>
      </xdr:spPr>
    </xdr:pic>
    <xdr:clientData/>
  </xdr:twoCellAnchor>
  <xdr:twoCellAnchor editAs="oneCell">
    <xdr:from>
      <xdr:col>5</xdr:col>
      <xdr:colOff>1011115</xdr:colOff>
      <xdr:row>33</xdr:row>
      <xdr:rowOff>0</xdr:rowOff>
    </xdr:from>
    <xdr:to>
      <xdr:col>6</xdr:col>
      <xdr:colOff>483075</xdr:colOff>
      <xdr:row>71</xdr:row>
      <xdr:rowOff>42622</xdr:rowOff>
    </xdr:to>
    <xdr:pic>
      <xdr:nvPicPr>
        <xdr:cNvPr id="11" name="Рисунок 10" descr="C:\Users\Judge\Desktop\Максимова.jpg">
          <a:extLst>
            <a:ext uri="{FF2B5EF4-FFF2-40B4-BE49-F238E27FC236}">
              <a16:creationId xmlns:a16="http://schemas.microsoft.com/office/drawing/2014/main" id="{73487FBF-B499-42F7-9ED2-A8345E06F8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6527" y="7756072"/>
          <a:ext cx="790806" cy="13824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16930</xdr:colOff>
      <xdr:row>0</xdr:row>
      <xdr:rowOff>25345</xdr:rowOff>
    </xdr:from>
    <xdr:to>
      <xdr:col>1</xdr:col>
      <xdr:colOff>282610</xdr:colOff>
      <xdr:row>2</xdr:row>
      <xdr:rowOff>200026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3F2A74FE-FF5B-41E4-BA90-568EB4E259AB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0" y="25345"/>
          <a:ext cx="722880" cy="765231"/>
        </a:xfrm>
        <a:prstGeom prst="rect">
          <a:avLst/>
        </a:prstGeom>
      </xdr:spPr>
    </xdr:pic>
    <xdr:clientData/>
  </xdr:twoCellAnchor>
  <xdr:twoCellAnchor editAs="oneCell">
    <xdr:from>
      <xdr:col>1</xdr:col>
      <xdr:colOff>524867</xdr:colOff>
      <xdr:row>0</xdr:row>
      <xdr:rowOff>67445</xdr:rowOff>
    </xdr:from>
    <xdr:to>
      <xdr:col>2</xdr:col>
      <xdr:colOff>879231</xdr:colOff>
      <xdr:row>2</xdr:row>
      <xdr:rowOff>241894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8DD6FA15-A722-4C34-90E4-EE73154D837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2067" y="67445"/>
          <a:ext cx="897289" cy="764999"/>
        </a:xfrm>
        <a:prstGeom prst="rect">
          <a:avLst/>
        </a:prstGeom>
      </xdr:spPr>
    </xdr:pic>
    <xdr:clientData/>
  </xdr:twoCellAnchor>
  <xdr:twoCellAnchor editAs="oneCell">
    <xdr:from>
      <xdr:col>7</xdr:col>
      <xdr:colOff>1475851</xdr:colOff>
      <xdr:row>0</xdr:row>
      <xdr:rowOff>45874</xdr:rowOff>
    </xdr:from>
    <xdr:to>
      <xdr:col>8</xdr:col>
      <xdr:colOff>938018</xdr:colOff>
      <xdr:row>5</xdr:row>
      <xdr:rowOff>48801</xdr:rowOff>
    </xdr:to>
    <xdr:pic>
      <xdr:nvPicPr>
        <xdr:cNvPr id="14" name="Рисунок 13">
          <a:extLst>
            <a:ext uri="{FF2B5EF4-FFF2-40B4-BE49-F238E27FC236}">
              <a16:creationId xmlns:a16="http://schemas.microsoft.com/office/drawing/2014/main" id="{8527017B-A153-4D2B-A0A0-DF668264D3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415494" y="45874"/>
          <a:ext cx="979887" cy="1133367"/>
        </a:xfrm>
        <a:prstGeom prst="rect">
          <a:avLst/>
        </a:prstGeom>
      </xdr:spPr>
    </xdr:pic>
    <xdr:clientData/>
  </xdr:twoCellAnchor>
  <xdr:twoCellAnchor editAs="oneCell">
    <xdr:from>
      <xdr:col>7</xdr:col>
      <xdr:colOff>533819</xdr:colOff>
      <xdr:row>64</xdr:row>
      <xdr:rowOff>125605</xdr:rowOff>
    </xdr:from>
    <xdr:to>
      <xdr:col>8</xdr:col>
      <xdr:colOff>632069</xdr:colOff>
      <xdr:row>68</xdr:row>
      <xdr:rowOff>9490</xdr:rowOff>
    </xdr:to>
    <xdr:pic>
      <xdr:nvPicPr>
        <xdr:cNvPr id="15" name="Рисунок 1">
          <a:extLst>
            <a:ext uri="{FF2B5EF4-FFF2-40B4-BE49-F238E27FC236}">
              <a16:creationId xmlns:a16="http://schemas.microsoft.com/office/drawing/2014/main" id="{733A0533-686D-4B88-B681-838918BC9B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3462" y="8248023"/>
          <a:ext cx="1615970" cy="511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334945</xdr:colOff>
      <xdr:row>64</xdr:row>
      <xdr:rowOff>41868</xdr:rowOff>
    </xdr:from>
    <xdr:to>
      <xdr:col>3</xdr:col>
      <xdr:colOff>1290620</xdr:colOff>
      <xdr:row>68</xdr:row>
      <xdr:rowOff>65453</xdr:rowOff>
    </xdr:to>
    <xdr:pic>
      <xdr:nvPicPr>
        <xdr:cNvPr id="16" name="Рисунок 15">
          <a:extLst>
            <a:ext uri="{FF2B5EF4-FFF2-40B4-BE49-F238E27FC236}">
              <a16:creationId xmlns:a16="http://schemas.microsoft.com/office/drawing/2014/main" id="{1B20284F-3963-40FA-BDB6-80E717C7D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9478" y="8164286"/>
          <a:ext cx="955675" cy="6516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1"/>
  <sheetViews>
    <sheetView tabSelected="1" view="pageBreakPreview" topLeftCell="A9" zoomScale="91" zoomScaleNormal="91" zoomScaleSheetLayoutView="91" workbookViewId="0">
      <selection activeCell="A14" sqref="A14:D14"/>
    </sheetView>
  </sheetViews>
  <sheetFormatPr defaultColWidth="8.85546875" defaultRowHeight="12.75" x14ac:dyDescent="0.2"/>
  <cols>
    <col min="1" max="1" width="6.85546875" customWidth="1"/>
    <col min="2" max="2" width="8.140625" customWidth="1"/>
    <col min="3" max="3" width="13.28515625" customWidth="1"/>
    <col min="4" max="4" width="22.7109375" customWidth="1"/>
    <col min="5" max="5" width="11.140625" customWidth="1"/>
    <col min="6" max="6" width="19.7109375" customWidth="1"/>
    <col min="7" max="7" width="22" customWidth="1"/>
    <col min="8" max="8" width="22.7109375" customWidth="1"/>
    <col min="9" max="9" width="17.28515625" customWidth="1"/>
  </cols>
  <sheetData>
    <row r="1" spans="1:9" ht="21" x14ac:dyDescent="0.2">
      <c r="A1" s="117" t="s">
        <v>48</v>
      </c>
      <c r="B1" s="117"/>
      <c r="C1" s="117"/>
      <c r="D1" s="117"/>
      <c r="E1" s="117"/>
      <c r="F1" s="117"/>
      <c r="G1" s="117"/>
      <c r="H1" s="117"/>
      <c r="I1" s="117"/>
    </row>
    <row r="2" spans="1:9" ht="21" x14ac:dyDescent="0.2">
      <c r="A2" s="117"/>
      <c r="B2" s="117"/>
      <c r="C2" s="117"/>
      <c r="D2" s="117"/>
      <c r="E2" s="117"/>
      <c r="F2" s="117"/>
      <c r="G2" s="117"/>
      <c r="H2" s="117"/>
      <c r="I2" s="117"/>
    </row>
    <row r="3" spans="1:9" ht="21" x14ac:dyDescent="0.2">
      <c r="A3" s="117" t="s">
        <v>9</v>
      </c>
      <c r="B3" s="117"/>
      <c r="C3" s="117"/>
      <c r="D3" s="117"/>
      <c r="E3" s="117"/>
      <c r="F3" s="117"/>
      <c r="G3" s="117"/>
      <c r="H3" s="117"/>
      <c r="I3" s="117"/>
    </row>
    <row r="4" spans="1:9" ht="21" x14ac:dyDescent="0.2">
      <c r="A4" s="117"/>
      <c r="B4" s="117"/>
      <c r="C4" s="117"/>
      <c r="D4" s="117"/>
      <c r="E4" s="117"/>
      <c r="F4" s="117"/>
      <c r="G4" s="117"/>
      <c r="H4" s="117"/>
      <c r="I4" s="117"/>
    </row>
    <row r="5" spans="1:9" ht="6.75" customHeight="1" x14ac:dyDescent="0.2">
      <c r="A5" s="82" t="s">
        <v>34</v>
      </c>
      <c r="B5" s="82"/>
      <c r="C5" s="82"/>
      <c r="D5" s="82"/>
      <c r="E5" s="82"/>
      <c r="F5" s="82"/>
      <c r="G5" s="82"/>
      <c r="H5" s="82"/>
      <c r="I5" s="82"/>
    </row>
    <row r="6" spans="1:9" ht="25.5" customHeight="1" x14ac:dyDescent="0.2">
      <c r="A6" s="116" t="s">
        <v>49</v>
      </c>
      <c r="B6" s="116"/>
      <c r="C6" s="116"/>
      <c r="D6" s="116"/>
      <c r="E6" s="116"/>
      <c r="F6" s="116"/>
      <c r="G6" s="116"/>
      <c r="H6" s="116"/>
      <c r="I6" s="116"/>
    </row>
    <row r="7" spans="1:9" ht="15" customHeight="1" x14ac:dyDescent="0.2">
      <c r="A7" s="91" t="s">
        <v>50</v>
      </c>
      <c r="B7" s="91"/>
      <c r="C7" s="91"/>
      <c r="D7" s="91"/>
      <c r="E7" s="91"/>
      <c r="F7" s="91"/>
      <c r="G7" s="91"/>
      <c r="H7" s="91"/>
      <c r="I7" s="91"/>
    </row>
    <row r="8" spans="1:9" ht="8.25" customHeight="1" thickBot="1" x14ac:dyDescent="0.25">
      <c r="A8" s="92"/>
      <c r="B8" s="92"/>
      <c r="C8" s="92"/>
      <c r="D8" s="92"/>
      <c r="E8" s="92"/>
      <c r="F8" s="92"/>
      <c r="G8" s="92"/>
      <c r="H8" s="92"/>
      <c r="I8" s="92"/>
    </row>
    <row r="9" spans="1:9" ht="19.5" thickTop="1" x14ac:dyDescent="0.2">
      <c r="A9" s="93" t="s">
        <v>19</v>
      </c>
      <c r="B9" s="94"/>
      <c r="C9" s="94"/>
      <c r="D9" s="94"/>
      <c r="E9" s="94"/>
      <c r="F9" s="94"/>
      <c r="G9" s="94"/>
      <c r="H9" s="94"/>
      <c r="I9" s="95"/>
    </row>
    <row r="10" spans="1:9" ht="18.75" x14ac:dyDescent="0.2">
      <c r="A10" s="96" t="s">
        <v>46</v>
      </c>
      <c r="B10" s="97"/>
      <c r="C10" s="97"/>
      <c r="D10" s="97"/>
      <c r="E10" s="97"/>
      <c r="F10" s="97"/>
      <c r="G10" s="97"/>
      <c r="H10" s="97"/>
      <c r="I10" s="98"/>
    </row>
    <row r="11" spans="1:9" ht="15.75" customHeight="1" x14ac:dyDescent="0.2">
      <c r="A11" s="99" t="s">
        <v>75</v>
      </c>
      <c r="B11" s="100"/>
      <c r="C11" s="100"/>
      <c r="D11" s="100"/>
      <c r="E11" s="100"/>
      <c r="F11" s="100"/>
      <c r="G11" s="100"/>
      <c r="H11" s="100"/>
      <c r="I11" s="101"/>
    </row>
    <row r="12" spans="1:9" ht="8.25" customHeight="1" x14ac:dyDescent="0.2">
      <c r="A12" s="102" t="s">
        <v>34</v>
      </c>
      <c r="B12" s="103"/>
      <c r="C12" s="103"/>
      <c r="D12" s="103"/>
      <c r="E12" s="103"/>
      <c r="F12" s="103"/>
      <c r="G12" s="103"/>
      <c r="H12" s="103"/>
      <c r="I12" s="104"/>
    </row>
    <row r="13" spans="1:9" ht="15.75" x14ac:dyDescent="0.2">
      <c r="A13" s="105" t="s">
        <v>51</v>
      </c>
      <c r="B13" s="106"/>
      <c r="C13" s="106"/>
      <c r="D13" s="106"/>
      <c r="E13" s="15"/>
      <c r="F13" s="1"/>
      <c r="G13" s="32" t="s">
        <v>41</v>
      </c>
      <c r="H13" s="28"/>
      <c r="I13" s="8" t="s">
        <v>47</v>
      </c>
    </row>
    <row r="14" spans="1:9" ht="15.75" x14ac:dyDescent="0.2">
      <c r="A14" s="107" t="s">
        <v>76</v>
      </c>
      <c r="B14" s="108"/>
      <c r="C14" s="108"/>
      <c r="D14" s="108"/>
      <c r="E14" s="16"/>
      <c r="F14" s="2"/>
      <c r="G14" s="49" t="s">
        <v>42</v>
      </c>
      <c r="H14" s="29"/>
      <c r="I14" s="9" t="s">
        <v>57</v>
      </c>
    </row>
    <row r="15" spans="1:9" ht="15" x14ac:dyDescent="0.2">
      <c r="A15" s="109" t="s">
        <v>8</v>
      </c>
      <c r="B15" s="110"/>
      <c r="C15" s="110"/>
      <c r="D15" s="110"/>
      <c r="E15" s="110"/>
      <c r="F15" s="110"/>
      <c r="G15" s="111"/>
      <c r="H15" s="112" t="s">
        <v>0</v>
      </c>
      <c r="I15" s="113"/>
    </row>
    <row r="16" spans="1:9" ht="23.25" customHeight="1" x14ac:dyDescent="0.2">
      <c r="A16" s="19" t="s">
        <v>15</v>
      </c>
      <c r="B16" s="20"/>
      <c r="C16" s="20"/>
      <c r="D16" s="21"/>
      <c r="E16" s="4" t="s">
        <v>34</v>
      </c>
      <c r="F16" s="21"/>
      <c r="G16" s="4"/>
      <c r="H16" s="114" t="s">
        <v>55</v>
      </c>
      <c r="I16" s="115"/>
    </row>
    <row r="17" spans="1:9" ht="15" x14ac:dyDescent="0.2">
      <c r="A17" s="19" t="s">
        <v>16</v>
      </c>
      <c r="B17" s="20"/>
      <c r="C17" s="20"/>
      <c r="D17" s="4"/>
      <c r="E17" s="17"/>
      <c r="F17" s="21"/>
      <c r="G17" s="50" t="s">
        <v>52</v>
      </c>
      <c r="H17" s="89" t="s">
        <v>56</v>
      </c>
      <c r="I17" s="90"/>
    </row>
    <row r="18" spans="1:9" ht="15" x14ac:dyDescent="0.2">
      <c r="A18" s="19" t="s">
        <v>17</v>
      </c>
      <c r="B18" s="20"/>
      <c r="C18" s="20"/>
      <c r="D18" s="4"/>
      <c r="E18" s="17"/>
      <c r="F18" s="21"/>
      <c r="G18" s="50" t="s">
        <v>53</v>
      </c>
      <c r="H18" s="89" t="s">
        <v>40</v>
      </c>
      <c r="I18" s="90"/>
    </row>
    <row r="19" spans="1:9" ht="15.75" thickBot="1" x14ac:dyDescent="0.25">
      <c r="A19" s="66" t="s">
        <v>14</v>
      </c>
      <c r="B19" s="68"/>
      <c r="C19" s="68"/>
      <c r="D19" s="67"/>
      <c r="E19" s="30"/>
      <c r="F19" s="67"/>
      <c r="G19" s="70" t="s">
        <v>54</v>
      </c>
      <c r="H19" s="71" t="s">
        <v>59</v>
      </c>
      <c r="I19" s="72"/>
    </row>
    <row r="20" spans="1:9" ht="8.25" customHeight="1" thickTop="1" thickBot="1" x14ac:dyDescent="0.25">
      <c r="A20" s="7"/>
      <c r="B20" s="6"/>
      <c r="C20" s="6"/>
      <c r="D20" s="5"/>
      <c r="E20" s="18"/>
      <c r="F20" s="5"/>
      <c r="G20" s="5"/>
      <c r="H20" s="27"/>
      <c r="I20" s="27"/>
    </row>
    <row r="21" spans="1:9" ht="31.5" customHeight="1" thickTop="1" x14ac:dyDescent="0.2">
      <c r="A21" s="54" t="s">
        <v>6</v>
      </c>
      <c r="B21" s="55" t="s">
        <v>11</v>
      </c>
      <c r="C21" s="55" t="s">
        <v>32</v>
      </c>
      <c r="D21" s="55" t="s">
        <v>1</v>
      </c>
      <c r="E21" s="56" t="s">
        <v>31</v>
      </c>
      <c r="F21" s="55" t="s">
        <v>7</v>
      </c>
      <c r="G21" s="55" t="s">
        <v>12</v>
      </c>
      <c r="H21" s="57" t="s">
        <v>21</v>
      </c>
      <c r="I21" s="58" t="s">
        <v>13</v>
      </c>
    </row>
    <row r="22" spans="1:9" ht="16.5" customHeight="1" x14ac:dyDescent="0.2">
      <c r="A22" s="52">
        <v>1</v>
      </c>
      <c r="B22" s="34">
        <v>65</v>
      </c>
      <c r="C22" s="34">
        <v>10090187550</v>
      </c>
      <c r="D22" s="37" t="s">
        <v>63</v>
      </c>
      <c r="E22" s="69">
        <v>37758</v>
      </c>
      <c r="F22" s="73"/>
      <c r="G22" s="74" t="s">
        <v>58</v>
      </c>
      <c r="H22" s="53"/>
      <c r="I22" s="53"/>
    </row>
    <row r="23" spans="1:9" ht="16.5" customHeight="1" x14ac:dyDescent="0.2">
      <c r="A23" s="52">
        <v>2</v>
      </c>
      <c r="B23" s="34">
        <v>35</v>
      </c>
      <c r="C23" s="34">
        <v>10007272455</v>
      </c>
      <c r="D23" s="37" t="s">
        <v>64</v>
      </c>
      <c r="E23" s="69">
        <v>34633</v>
      </c>
      <c r="F23" s="73"/>
      <c r="G23" s="74" t="s">
        <v>58</v>
      </c>
      <c r="H23" s="53"/>
      <c r="I23" s="53"/>
    </row>
    <row r="24" spans="1:9" ht="16.5" customHeight="1" x14ac:dyDescent="0.2">
      <c r="A24" s="52">
        <v>3</v>
      </c>
      <c r="B24" s="34">
        <v>42</v>
      </c>
      <c r="C24" s="34">
        <v>10034919778</v>
      </c>
      <c r="D24" s="37" t="s">
        <v>65</v>
      </c>
      <c r="E24" s="69">
        <v>36739</v>
      </c>
      <c r="F24" s="73"/>
      <c r="G24" s="74" t="s">
        <v>58</v>
      </c>
      <c r="H24" s="53"/>
      <c r="I24" s="53"/>
    </row>
    <row r="25" spans="1:9" ht="16.5" customHeight="1" x14ac:dyDescent="0.2">
      <c r="A25" s="52">
        <v>4</v>
      </c>
      <c r="B25" s="34">
        <v>66</v>
      </c>
      <c r="C25" s="34">
        <v>10014630109</v>
      </c>
      <c r="D25" s="37" t="s">
        <v>66</v>
      </c>
      <c r="E25" s="69">
        <v>36529</v>
      </c>
      <c r="F25" s="73"/>
      <c r="G25" s="74" t="s">
        <v>58</v>
      </c>
      <c r="H25" s="53"/>
      <c r="I25" s="53"/>
    </row>
    <row r="26" spans="1:9" ht="16.5" customHeight="1" x14ac:dyDescent="0.2">
      <c r="A26" s="52">
        <v>5</v>
      </c>
      <c r="B26" s="34">
        <v>62</v>
      </c>
      <c r="C26" s="34">
        <v>10077949584</v>
      </c>
      <c r="D26" s="37" t="s">
        <v>67</v>
      </c>
      <c r="E26" s="69">
        <v>37972</v>
      </c>
      <c r="F26" s="73"/>
      <c r="G26" s="74" t="s">
        <v>58</v>
      </c>
      <c r="H26" s="53"/>
      <c r="I26" s="53"/>
    </row>
    <row r="27" spans="1:9" ht="16.5" customHeight="1" x14ac:dyDescent="0.2">
      <c r="A27" s="52">
        <v>6</v>
      </c>
      <c r="B27" s="34">
        <v>63</v>
      </c>
      <c r="C27" s="34">
        <v>10078794700</v>
      </c>
      <c r="D27" s="37" t="s">
        <v>68</v>
      </c>
      <c r="E27" s="69">
        <v>37812</v>
      </c>
      <c r="F27" s="73"/>
      <c r="G27" s="74" t="s">
        <v>58</v>
      </c>
      <c r="H27" s="53"/>
      <c r="I27" s="53"/>
    </row>
    <row r="28" spans="1:9" ht="16.5" customHeight="1" x14ac:dyDescent="0.2">
      <c r="A28" s="52">
        <v>7</v>
      </c>
      <c r="B28" s="34">
        <v>192</v>
      </c>
      <c r="C28" s="34">
        <v>10034991217</v>
      </c>
      <c r="D28" s="37" t="s">
        <v>69</v>
      </c>
      <c r="E28" s="69">
        <v>36732</v>
      </c>
      <c r="F28" s="73"/>
      <c r="G28" s="74" t="s">
        <v>45</v>
      </c>
      <c r="H28" s="53"/>
      <c r="I28" s="53"/>
    </row>
    <row r="29" spans="1:9" ht="16.5" customHeight="1" x14ac:dyDescent="0.2">
      <c r="A29" s="52">
        <v>8</v>
      </c>
      <c r="B29" s="34">
        <v>184</v>
      </c>
      <c r="C29" s="34">
        <v>10023525110</v>
      </c>
      <c r="D29" s="37" t="s">
        <v>70</v>
      </c>
      <c r="E29" s="69">
        <v>36225</v>
      </c>
      <c r="F29" s="73"/>
      <c r="G29" s="74" t="s">
        <v>45</v>
      </c>
      <c r="H29" s="53"/>
      <c r="I29" s="53"/>
    </row>
    <row r="30" spans="1:9" ht="16.5" customHeight="1" x14ac:dyDescent="0.2">
      <c r="A30" s="52">
        <v>9</v>
      </c>
      <c r="B30" s="34">
        <v>34</v>
      </c>
      <c r="C30" s="34">
        <v>10104021568</v>
      </c>
      <c r="D30" s="37" t="s">
        <v>71</v>
      </c>
      <c r="E30" s="69">
        <v>38246</v>
      </c>
      <c r="F30" s="73"/>
      <c r="G30" s="74" t="s">
        <v>60</v>
      </c>
      <c r="H30" s="53"/>
      <c r="I30" s="53"/>
    </row>
    <row r="31" spans="1:9" ht="16.5" customHeight="1" x14ac:dyDescent="0.2">
      <c r="A31" s="52">
        <v>10</v>
      </c>
      <c r="B31" s="34">
        <v>140</v>
      </c>
      <c r="C31" s="34">
        <v>10075689686</v>
      </c>
      <c r="D31" s="37" t="s">
        <v>72</v>
      </c>
      <c r="E31" s="69">
        <v>38310</v>
      </c>
      <c r="F31" s="73"/>
      <c r="G31" s="74" t="s">
        <v>61</v>
      </c>
      <c r="H31" s="53"/>
      <c r="I31" s="53"/>
    </row>
    <row r="32" spans="1:9" ht="16.5" customHeight="1" x14ac:dyDescent="0.2">
      <c r="A32" s="52">
        <v>11</v>
      </c>
      <c r="B32" s="34">
        <v>186</v>
      </c>
      <c r="C32" s="34">
        <v>10009045434</v>
      </c>
      <c r="D32" s="37" t="s">
        <v>73</v>
      </c>
      <c r="E32" s="69">
        <v>35659</v>
      </c>
      <c r="F32" s="73"/>
      <c r="G32" s="74" t="s">
        <v>45</v>
      </c>
      <c r="H32" s="53"/>
      <c r="I32" s="53"/>
    </row>
    <row r="33" spans="1:9" ht="16.5" customHeight="1" x14ac:dyDescent="0.2">
      <c r="A33" s="52">
        <v>12</v>
      </c>
      <c r="B33" s="34">
        <v>165</v>
      </c>
      <c r="C33" s="34">
        <v>10083324192</v>
      </c>
      <c r="D33" s="37" t="s">
        <v>74</v>
      </c>
      <c r="E33" s="69">
        <v>37694</v>
      </c>
      <c r="F33" s="73"/>
      <c r="G33" s="74" t="s">
        <v>62</v>
      </c>
      <c r="H33" s="53"/>
      <c r="I33" s="53"/>
    </row>
    <row r="34" spans="1:9" ht="16.5" hidden="1" customHeight="1" x14ac:dyDescent="0.2">
      <c r="A34" s="33"/>
      <c r="B34" s="34"/>
      <c r="C34" s="34"/>
      <c r="D34" s="37"/>
      <c r="E34" s="69"/>
      <c r="F34" s="34"/>
      <c r="G34" s="52"/>
      <c r="H34" s="53"/>
      <c r="I34" s="63"/>
    </row>
    <row r="35" spans="1:9" ht="16.5" hidden="1" customHeight="1" x14ac:dyDescent="0.2">
      <c r="A35" s="33"/>
      <c r="B35" s="34"/>
      <c r="C35" s="34"/>
      <c r="D35" s="37"/>
      <c r="E35" s="34"/>
      <c r="F35" s="34"/>
      <c r="G35" s="52"/>
      <c r="H35" s="53"/>
      <c r="I35" s="63"/>
    </row>
    <row r="36" spans="1:9" ht="16.5" hidden="1" customHeight="1" x14ac:dyDescent="0.2">
      <c r="A36" s="33"/>
      <c r="B36" s="34"/>
      <c r="C36" s="34"/>
      <c r="D36" s="37"/>
      <c r="E36" s="34"/>
      <c r="F36" s="34"/>
      <c r="G36" s="52"/>
      <c r="H36" s="53"/>
      <c r="I36" s="63"/>
    </row>
    <row r="37" spans="1:9" ht="16.5" hidden="1" customHeight="1" x14ac:dyDescent="0.2">
      <c r="A37" s="33"/>
      <c r="B37" s="34"/>
      <c r="C37" s="34"/>
      <c r="D37" s="37"/>
      <c r="E37" s="34"/>
      <c r="F37" s="34"/>
      <c r="G37" s="52"/>
      <c r="H37" s="53"/>
      <c r="I37" s="63"/>
    </row>
    <row r="38" spans="1:9" ht="16.5" hidden="1" customHeight="1" x14ac:dyDescent="0.2">
      <c r="A38" s="33"/>
      <c r="B38" s="34"/>
      <c r="C38" s="34"/>
      <c r="D38" s="37"/>
      <c r="E38" s="34"/>
      <c r="F38" s="34"/>
      <c r="G38" s="52"/>
      <c r="H38" s="53"/>
      <c r="I38" s="63"/>
    </row>
    <row r="39" spans="1:9" ht="16.5" hidden="1" customHeight="1" x14ac:dyDescent="0.2">
      <c r="A39" s="33"/>
      <c r="B39" s="34"/>
      <c r="C39" s="34"/>
      <c r="D39" s="37"/>
      <c r="E39" s="34"/>
      <c r="F39" s="34"/>
      <c r="G39" s="52"/>
      <c r="H39" s="53"/>
      <c r="I39" s="63"/>
    </row>
    <row r="40" spans="1:9" ht="16.5" hidden="1" customHeight="1" x14ac:dyDescent="0.2">
      <c r="A40" s="33"/>
      <c r="B40" s="34"/>
      <c r="C40" s="34"/>
      <c r="D40" s="37"/>
      <c r="E40" s="34"/>
      <c r="F40" s="34"/>
      <c r="G40" s="52"/>
      <c r="H40" s="53"/>
      <c r="I40" s="63"/>
    </row>
    <row r="41" spans="1:9" ht="16.5" hidden="1" customHeight="1" x14ac:dyDescent="0.2">
      <c r="A41" s="33"/>
      <c r="B41" s="34"/>
      <c r="C41" s="34"/>
      <c r="D41" s="37"/>
      <c r="E41" s="34"/>
      <c r="F41" s="34"/>
      <c r="G41" s="52"/>
      <c r="H41" s="53"/>
      <c r="I41" s="63"/>
    </row>
    <row r="42" spans="1:9" ht="16.5" hidden="1" customHeight="1" x14ac:dyDescent="0.2">
      <c r="A42" s="33"/>
      <c r="B42" s="34"/>
      <c r="C42" s="34"/>
      <c r="D42" s="37"/>
      <c r="E42" s="34"/>
      <c r="F42" s="34"/>
      <c r="G42" s="52"/>
      <c r="H42" s="53"/>
      <c r="I42" s="63"/>
    </row>
    <row r="43" spans="1:9" ht="16.5" hidden="1" customHeight="1" x14ac:dyDescent="0.2">
      <c r="A43" s="33"/>
      <c r="B43" s="34"/>
      <c r="C43" s="34"/>
      <c r="D43" s="37"/>
      <c r="E43" s="34"/>
      <c r="F43" s="34"/>
      <c r="G43" s="52"/>
      <c r="H43" s="53"/>
      <c r="I43" s="63"/>
    </row>
    <row r="44" spans="1:9" ht="16.5" hidden="1" customHeight="1" x14ac:dyDescent="0.2">
      <c r="A44" s="33"/>
      <c r="B44" s="34"/>
      <c r="C44" s="34"/>
      <c r="D44" s="37"/>
      <c r="E44" s="34"/>
      <c r="F44" s="34"/>
      <c r="G44" s="52"/>
      <c r="H44" s="53"/>
      <c r="I44" s="63"/>
    </row>
    <row r="45" spans="1:9" ht="16.5" hidden="1" customHeight="1" x14ac:dyDescent="0.2">
      <c r="A45" s="33"/>
      <c r="B45" s="34"/>
      <c r="C45" s="34"/>
      <c r="D45" s="37"/>
      <c r="E45" s="34"/>
      <c r="F45" s="34"/>
      <c r="G45" s="52"/>
      <c r="H45" s="53"/>
      <c r="I45" s="63"/>
    </row>
    <row r="46" spans="1:9" ht="16.5" hidden="1" customHeight="1" x14ac:dyDescent="0.2">
      <c r="A46" s="33"/>
      <c r="B46" s="34"/>
      <c r="C46" s="34"/>
      <c r="D46" s="37"/>
      <c r="E46" s="34"/>
      <c r="F46" s="34"/>
      <c r="G46" s="52"/>
      <c r="H46" s="53"/>
      <c r="I46" s="63"/>
    </row>
    <row r="47" spans="1:9" ht="16.5" hidden="1" customHeight="1" x14ac:dyDescent="0.2">
      <c r="A47" s="33"/>
      <c r="B47" s="34"/>
      <c r="C47" s="34"/>
      <c r="D47" s="37"/>
      <c r="E47" s="34"/>
      <c r="F47" s="34"/>
      <c r="G47" s="52"/>
      <c r="H47" s="53"/>
      <c r="I47" s="63"/>
    </row>
    <row r="48" spans="1:9" ht="16.5" hidden="1" customHeight="1" x14ac:dyDescent="0.2">
      <c r="A48" s="33"/>
      <c r="B48" s="34"/>
      <c r="C48" s="34"/>
      <c r="D48" s="37"/>
      <c r="E48" s="34"/>
      <c r="F48" s="34"/>
      <c r="G48" s="52"/>
      <c r="H48" s="53"/>
      <c r="I48" s="63"/>
    </row>
    <row r="49" spans="1:9" ht="16.5" hidden="1" customHeight="1" x14ac:dyDescent="0.2">
      <c r="A49" s="33"/>
      <c r="B49" s="34"/>
      <c r="C49" s="34"/>
      <c r="D49" s="37"/>
      <c r="E49" s="34"/>
      <c r="F49" s="34"/>
      <c r="G49" s="52"/>
      <c r="H49" s="53"/>
      <c r="I49" s="63"/>
    </row>
    <row r="50" spans="1:9" ht="16.5" hidden="1" customHeight="1" x14ac:dyDescent="0.2">
      <c r="A50" s="33"/>
      <c r="B50" s="34"/>
      <c r="C50" s="34"/>
      <c r="D50" s="37"/>
      <c r="E50" s="34"/>
      <c r="F50" s="34"/>
      <c r="G50" s="52"/>
      <c r="H50" s="53"/>
      <c r="I50" s="63"/>
    </row>
    <row r="51" spans="1:9" ht="16.5" hidden="1" customHeight="1" x14ac:dyDescent="0.2">
      <c r="A51" s="33"/>
      <c r="B51" s="34"/>
      <c r="C51" s="34"/>
      <c r="D51" s="37"/>
      <c r="E51" s="34"/>
      <c r="F51" s="34"/>
      <c r="G51" s="52"/>
      <c r="H51" s="53"/>
      <c r="I51" s="63"/>
    </row>
    <row r="52" spans="1:9" ht="16.5" hidden="1" customHeight="1" x14ac:dyDescent="0.2">
      <c r="A52" s="33"/>
      <c r="B52" s="34"/>
      <c r="C52" s="34"/>
      <c r="D52" s="37"/>
      <c r="E52" s="34"/>
      <c r="F52" s="34"/>
      <c r="G52" s="52"/>
      <c r="H52" s="53"/>
      <c r="I52" s="63"/>
    </row>
    <row r="53" spans="1:9" ht="16.5" hidden="1" customHeight="1" thickBot="1" x14ac:dyDescent="0.25">
      <c r="A53" s="33"/>
      <c r="B53" s="34"/>
      <c r="C53" s="34"/>
      <c r="D53" s="37"/>
      <c r="E53" s="34"/>
      <c r="F53" s="34"/>
      <c r="G53" s="52"/>
      <c r="H53" s="53"/>
      <c r="I53" s="63"/>
    </row>
    <row r="54" spans="1:9" ht="6" hidden="1" customHeight="1" thickTop="1" thickBot="1" x14ac:dyDescent="0.25">
      <c r="A54" s="38"/>
      <c r="B54" s="39"/>
      <c r="C54" s="39"/>
      <c r="D54" s="40"/>
      <c r="E54" s="41"/>
      <c r="F54" s="42"/>
      <c r="G54" s="43"/>
      <c r="H54" s="44"/>
      <c r="I54" s="44"/>
    </row>
    <row r="55" spans="1:9" ht="15.75" hidden="1" thickTop="1" x14ac:dyDescent="0.2">
      <c r="A55" s="78" t="s">
        <v>4</v>
      </c>
      <c r="B55" s="79"/>
      <c r="C55" s="79"/>
      <c r="D55" s="79"/>
      <c r="E55" s="31"/>
      <c r="F55" s="31"/>
      <c r="G55" s="79" t="s">
        <v>5</v>
      </c>
      <c r="H55" s="79"/>
      <c r="I55" s="80"/>
    </row>
    <row r="56" spans="1:9" hidden="1" x14ac:dyDescent="0.2">
      <c r="A56" s="10" t="s">
        <v>43</v>
      </c>
      <c r="B56" s="3"/>
      <c r="C56" s="22"/>
      <c r="D56" s="3"/>
      <c r="E56" s="24"/>
      <c r="F56" s="23" t="s">
        <v>29</v>
      </c>
      <c r="G56" s="59">
        <v>8</v>
      </c>
      <c r="H56" s="35" t="s">
        <v>27</v>
      </c>
      <c r="I56" s="60">
        <f>COUNTIF(F22:F71,"ЗМС")</f>
        <v>0</v>
      </c>
    </row>
    <row r="57" spans="1:9" hidden="1" x14ac:dyDescent="0.2">
      <c r="A57" s="10" t="s">
        <v>37</v>
      </c>
      <c r="B57" s="3"/>
      <c r="C57" s="11"/>
      <c r="D57" s="3"/>
      <c r="E57" s="25"/>
      <c r="F57" s="12" t="s">
        <v>22</v>
      </c>
      <c r="G57" s="59">
        <f>G58+G62</f>
        <v>12</v>
      </c>
      <c r="H57" s="35" t="s">
        <v>18</v>
      </c>
      <c r="I57" s="60">
        <f>COUNTIF(F22:F71,"МСМК")</f>
        <v>0</v>
      </c>
    </row>
    <row r="58" spans="1:9" hidden="1" x14ac:dyDescent="0.2">
      <c r="A58" s="10" t="s">
        <v>44</v>
      </c>
      <c r="B58" s="3"/>
      <c r="C58" s="13"/>
      <c r="D58" s="3"/>
      <c r="E58" s="25"/>
      <c r="F58" s="12" t="s">
        <v>23</v>
      </c>
      <c r="G58" s="59">
        <f>G59+G60+G61</f>
        <v>12</v>
      </c>
      <c r="H58" s="35" t="s">
        <v>20</v>
      </c>
      <c r="I58" s="60">
        <f>COUNTIF(F22:F71,"МС")</f>
        <v>0</v>
      </c>
    </row>
    <row r="59" spans="1:9" hidden="1" x14ac:dyDescent="0.2">
      <c r="A59" s="10" t="s">
        <v>38</v>
      </c>
      <c r="B59" s="3"/>
      <c r="C59" s="13"/>
      <c r="D59" s="3"/>
      <c r="E59" s="25"/>
      <c r="F59" s="12" t="s">
        <v>24</v>
      </c>
      <c r="G59" s="59">
        <f>COUNT(A22:A71)</f>
        <v>12</v>
      </c>
      <c r="H59" s="35" t="s">
        <v>28</v>
      </c>
      <c r="I59" s="60">
        <f>COUNTIF(F22:F71,"КМС")</f>
        <v>0</v>
      </c>
    </row>
    <row r="60" spans="1:9" hidden="1" x14ac:dyDescent="0.2">
      <c r="A60" s="10"/>
      <c r="B60" s="3"/>
      <c r="C60" s="13"/>
      <c r="D60" s="3"/>
      <c r="E60" s="25"/>
      <c r="F60" s="12" t="s">
        <v>25</v>
      </c>
      <c r="G60" s="59">
        <f>COUNTIF(A22:A71,"НФ")</f>
        <v>0</v>
      </c>
      <c r="H60" s="35" t="s">
        <v>33</v>
      </c>
      <c r="I60" s="60">
        <f>COUNTIF(F22:F71,"1 СР")</f>
        <v>0</v>
      </c>
    </row>
    <row r="61" spans="1:9" hidden="1" x14ac:dyDescent="0.2">
      <c r="A61" s="10"/>
      <c r="B61" s="3"/>
      <c r="C61" s="3"/>
      <c r="D61" s="36"/>
      <c r="E61" s="25"/>
      <c r="F61" s="12" t="s">
        <v>30</v>
      </c>
      <c r="G61" s="59">
        <f>COUNTIF(A22:A71,"ДСКВ")</f>
        <v>0</v>
      </c>
      <c r="H61" s="14" t="s">
        <v>35</v>
      </c>
      <c r="I61" s="60">
        <f>COUNTIF(F22:F71,"2 СР")</f>
        <v>0</v>
      </c>
    </row>
    <row r="62" spans="1:9" hidden="1" x14ac:dyDescent="0.2">
      <c r="A62" s="10"/>
      <c r="B62" s="3"/>
      <c r="C62" s="3"/>
      <c r="D62" s="3"/>
      <c r="E62" s="26"/>
      <c r="F62" s="12" t="s">
        <v>26</v>
      </c>
      <c r="G62" s="59">
        <f>COUNTIF(A22:A71,"НС")</f>
        <v>0</v>
      </c>
      <c r="H62" s="14" t="s">
        <v>36</v>
      </c>
      <c r="I62" s="60">
        <f>COUNTIF(F22:F71,"3 СР")</f>
        <v>0</v>
      </c>
    </row>
    <row r="63" spans="1:9" ht="5.25" customHeight="1" x14ac:dyDescent="0.2">
      <c r="A63" s="51"/>
      <c r="B63" s="65"/>
      <c r="C63" s="65"/>
      <c r="D63" s="46"/>
      <c r="E63" s="45"/>
      <c r="F63" s="46"/>
      <c r="G63" s="46"/>
      <c r="H63" s="47"/>
      <c r="I63" s="62"/>
    </row>
    <row r="64" spans="1:9" s="61" customFormat="1" x14ac:dyDescent="0.2">
      <c r="A64" s="86" t="s">
        <v>2</v>
      </c>
      <c r="B64" s="87"/>
      <c r="C64" s="87"/>
      <c r="D64" s="87" t="s">
        <v>10</v>
      </c>
      <c r="E64" s="87"/>
      <c r="F64" s="87" t="s">
        <v>3</v>
      </c>
      <c r="G64" s="87"/>
      <c r="H64" s="84" t="s">
        <v>39</v>
      </c>
      <c r="I64" s="85"/>
    </row>
    <row r="65" spans="1:9" x14ac:dyDescent="0.2">
      <c r="A65" s="81"/>
      <c r="B65" s="82"/>
      <c r="C65" s="82"/>
      <c r="D65" s="82"/>
      <c r="E65" s="82"/>
      <c r="F65" s="82"/>
      <c r="G65" s="82"/>
      <c r="H65" s="82"/>
      <c r="I65" s="83"/>
    </row>
    <row r="66" spans="1:9" x14ac:dyDescent="0.2">
      <c r="A66" s="64"/>
      <c r="B66" s="65"/>
      <c r="C66" s="65"/>
      <c r="D66" s="65"/>
      <c r="E66" s="48"/>
      <c r="F66" s="65"/>
      <c r="G66" s="65"/>
      <c r="H66" s="47"/>
      <c r="I66" s="62"/>
    </row>
    <row r="67" spans="1:9" x14ac:dyDescent="0.2">
      <c r="A67" s="64"/>
      <c r="B67" s="65"/>
      <c r="C67" s="65"/>
      <c r="D67" s="65"/>
      <c r="E67" s="48"/>
      <c r="F67" s="65"/>
      <c r="G67" s="65"/>
      <c r="H67" s="47"/>
      <c r="I67" s="62"/>
    </row>
    <row r="68" spans="1:9" x14ac:dyDescent="0.2">
      <c r="A68" s="64"/>
      <c r="B68" s="65"/>
      <c r="C68" s="65"/>
      <c r="D68" s="65"/>
      <c r="E68" s="48"/>
      <c r="F68" s="65"/>
      <c r="G68" s="65"/>
      <c r="H68" s="47"/>
      <c r="I68" s="62"/>
    </row>
    <row r="69" spans="1:9" x14ac:dyDescent="0.2">
      <c r="A69" s="64"/>
      <c r="B69" s="65"/>
      <c r="C69" s="65"/>
      <c r="D69" s="65"/>
      <c r="E69" s="48"/>
      <c r="F69" s="65"/>
      <c r="G69" s="65"/>
      <c r="H69" s="47"/>
      <c r="I69" s="62"/>
    </row>
    <row r="70" spans="1:9" s="61" customFormat="1" ht="13.5" thickBot="1" x14ac:dyDescent="0.25">
      <c r="A70" s="88" t="s">
        <v>34</v>
      </c>
      <c r="B70" s="75"/>
      <c r="C70" s="75"/>
      <c r="D70" s="75" t="str">
        <f>G17</f>
        <v>Гниденко В. Н.  (ВК, Тула)</v>
      </c>
      <c r="E70" s="75"/>
      <c r="F70" s="75" t="str">
        <f>G18</f>
        <v>Максимова Е. Г. (ВК, Тула)</v>
      </c>
      <c r="G70" s="75"/>
      <c r="H70" s="76" t="str">
        <f>G19</f>
        <v>Батюров С. А. (МК)</v>
      </c>
      <c r="I70" s="77"/>
    </row>
    <row r="71" spans="1:9" ht="13.5" thickTop="1" x14ac:dyDescent="0.2"/>
  </sheetData>
  <mergeCells count="31">
    <mergeCell ref="A6:I6"/>
    <mergeCell ref="A1:I1"/>
    <mergeCell ref="A2:I2"/>
    <mergeCell ref="A3:I3"/>
    <mergeCell ref="A4:I4"/>
    <mergeCell ref="A5:I5"/>
    <mergeCell ref="H18:I18"/>
    <mergeCell ref="H17:I17"/>
    <mergeCell ref="A7:I7"/>
    <mergeCell ref="A8:I8"/>
    <mergeCell ref="A9:I9"/>
    <mergeCell ref="A10:I10"/>
    <mergeCell ref="A11:I11"/>
    <mergeCell ref="A12:I12"/>
    <mergeCell ref="A13:D13"/>
    <mergeCell ref="A14:D14"/>
    <mergeCell ref="A15:G15"/>
    <mergeCell ref="H15:I15"/>
    <mergeCell ref="H16:I16"/>
    <mergeCell ref="D70:E70"/>
    <mergeCell ref="H70:I70"/>
    <mergeCell ref="A55:D55"/>
    <mergeCell ref="G55:I55"/>
    <mergeCell ref="A65:E65"/>
    <mergeCell ref="F65:I65"/>
    <mergeCell ref="F70:G70"/>
    <mergeCell ref="H64:I64"/>
    <mergeCell ref="A64:C64"/>
    <mergeCell ref="D64:E64"/>
    <mergeCell ref="F64:G64"/>
    <mergeCell ref="A70:C70"/>
  </mergeCells>
  <conditionalFormatting sqref="F59:F62">
    <cfRule type="duplicateValues" dxfId="0" priority="1"/>
  </conditionalFormatting>
  <pageMargins left="0.7" right="0.7" top="0.75" bottom="0.75" header="0.3" footer="0.3"/>
  <pageSetup paperSize="9" scale="47" orientation="portrait" r:id="rId1"/>
  <colBreaks count="1" manualBreakCount="1">
    <brk id="9" max="10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кейрин</vt:lpstr>
      <vt:lpstr>кейрин!Область_печати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2021-07-08T19:40:04Z</cp:lastPrinted>
  <dcterms:created xsi:type="dcterms:W3CDTF">1996-10-08T23:32:33Z</dcterms:created>
  <dcterms:modified xsi:type="dcterms:W3CDTF">2023-05-29T14:36:10Z</dcterms:modified>
</cp:coreProperties>
</file>