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updateLinks="always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TANYA\Desktop\рус байк ВС\"/>
    </mc:Choice>
  </mc:AlternateContent>
  <xr:revisionPtr revIDLastSave="0" documentId="13_ncr:1_{0E49E5C0-A994-4CA6-A8DF-15869B3FB213}" xr6:coauthVersionLast="47" xr6:coauthVersionMax="47" xr10:uidLastSave="{00000000-0000-0000-0000-000000000000}"/>
  <bookViews>
    <workbookView xWindow="-120" yWindow="-120" windowWidth="29040" windowHeight="15840" tabRatio="789" firstSheet="2" activeTab="2" xr2:uid="{00000000-000D-0000-FFFF-FFFF00000000}"/>
  </bookViews>
  <sheets>
    <sheet name="База спортсменов" sheetId="93" state="hidden" r:id="rId1"/>
    <sheet name="Список участников" sheetId="92" state="hidden" r:id="rId2"/>
    <sheet name="Критериум" sheetId="91" r:id="rId3"/>
  </sheets>
  <definedNames>
    <definedName name="_xlnm.Print_Titles" localSheetId="2">Критериум!$21:$22</definedName>
    <definedName name="_xlnm.Print_Titles" localSheetId="1">'Список участников'!$21:$21</definedName>
    <definedName name="_xlnm.Print_Area" localSheetId="2">Критериум!$A$1:$AB$69</definedName>
    <definedName name="_xlnm.Print_Area" localSheetId="1">'Список участников'!$A$1:$G$96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1" i="92" l="1"/>
  <c r="C61" i="92"/>
  <c r="D61" i="92"/>
  <c r="E61" i="92"/>
  <c r="F61" i="92"/>
  <c r="H61" i="92"/>
  <c r="B45" i="92"/>
  <c r="C45" i="92"/>
  <c r="D45" i="92"/>
  <c r="E45" i="92"/>
  <c r="F45" i="92"/>
  <c r="H45" i="92"/>
  <c r="B69" i="92"/>
  <c r="C69" i="92"/>
  <c r="D69" i="92"/>
  <c r="E69" i="92"/>
  <c r="F69" i="92"/>
  <c r="H69" i="92"/>
  <c r="B65" i="92"/>
  <c r="C65" i="92"/>
  <c r="D65" i="92"/>
  <c r="E65" i="92"/>
  <c r="F65" i="92"/>
  <c r="H65" i="92"/>
  <c r="B30" i="92"/>
  <c r="C30" i="92"/>
  <c r="D30" i="92"/>
  <c r="E30" i="92"/>
  <c r="F30" i="92"/>
  <c r="H30" i="92"/>
  <c r="B24" i="92"/>
  <c r="C24" i="92"/>
  <c r="D24" i="92"/>
  <c r="E24" i="92"/>
  <c r="F24" i="92"/>
  <c r="H24" i="92"/>
  <c r="B25" i="92"/>
  <c r="C25" i="92"/>
  <c r="D25" i="92"/>
  <c r="E25" i="92"/>
  <c r="F25" i="92"/>
  <c r="H25" i="92"/>
  <c r="B31" i="92"/>
  <c r="C31" i="92"/>
  <c r="D31" i="92"/>
  <c r="E31" i="92"/>
  <c r="F31" i="92"/>
  <c r="H31" i="92"/>
  <c r="B35" i="92"/>
  <c r="C35" i="92"/>
  <c r="D35" i="92"/>
  <c r="E35" i="92"/>
  <c r="F35" i="92"/>
  <c r="H35" i="92"/>
  <c r="B36" i="92"/>
  <c r="C36" i="92"/>
  <c r="D36" i="92"/>
  <c r="E36" i="92"/>
  <c r="F36" i="92"/>
  <c r="H36" i="92"/>
  <c r="B37" i="92"/>
  <c r="C37" i="92"/>
  <c r="D37" i="92"/>
  <c r="E37" i="92"/>
  <c r="F37" i="92"/>
  <c r="H37" i="92"/>
  <c r="B41" i="92"/>
  <c r="C41" i="92"/>
  <c r="D41" i="92"/>
  <c r="E41" i="92"/>
  <c r="F41" i="92"/>
  <c r="H41" i="92"/>
  <c r="B46" i="92"/>
  <c r="C46" i="92"/>
  <c r="D46" i="92"/>
  <c r="E46" i="92"/>
  <c r="F46" i="92"/>
  <c r="H46" i="92"/>
  <c r="B50" i="92"/>
  <c r="C50" i="92"/>
  <c r="D50" i="92"/>
  <c r="E50" i="92"/>
  <c r="F50" i="92"/>
  <c r="H50" i="92"/>
  <c r="B51" i="92"/>
  <c r="C51" i="92"/>
  <c r="D51" i="92"/>
  <c r="E51" i="92"/>
  <c r="F51" i="92"/>
  <c r="H51" i="92"/>
  <c r="B55" i="92"/>
  <c r="C55" i="92"/>
  <c r="D55" i="92"/>
  <c r="E55" i="92"/>
  <c r="F55" i="92"/>
  <c r="H55" i="92"/>
  <c r="B59" i="92"/>
  <c r="C59" i="92"/>
  <c r="D59" i="92"/>
  <c r="E59" i="92"/>
  <c r="F59" i="92"/>
  <c r="H59" i="92"/>
  <c r="B60" i="92"/>
  <c r="C60" i="92"/>
  <c r="D60" i="92"/>
  <c r="E60" i="92"/>
  <c r="F60" i="92"/>
  <c r="H60" i="92"/>
  <c r="B73" i="92"/>
  <c r="C73" i="92"/>
  <c r="D73" i="92"/>
  <c r="E73" i="92"/>
  <c r="F73" i="92"/>
  <c r="H73" i="92"/>
  <c r="B74" i="92"/>
  <c r="C74" i="92"/>
  <c r="D74" i="92"/>
  <c r="E74" i="92"/>
  <c r="F74" i="92"/>
  <c r="H74" i="92"/>
  <c r="B75" i="92"/>
  <c r="C75" i="92"/>
  <c r="D75" i="92"/>
  <c r="E75" i="92"/>
  <c r="F75" i="92"/>
  <c r="H75" i="92"/>
  <c r="B76" i="92"/>
  <c r="C76" i="92"/>
  <c r="D76" i="92"/>
  <c r="E76" i="92"/>
  <c r="F76" i="92"/>
  <c r="H76" i="92"/>
  <c r="B80" i="92"/>
  <c r="C80" i="92"/>
  <c r="D80" i="92"/>
  <c r="E80" i="92"/>
  <c r="F80" i="92"/>
  <c r="H80" i="92"/>
  <c r="B81" i="92"/>
  <c r="C81" i="92"/>
  <c r="D81" i="92"/>
  <c r="E81" i="92"/>
  <c r="F81" i="92"/>
  <c r="H81" i="92"/>
  <c r="B82" i="92"/>
  <c r="C82" i="92"/>
  <c r="D82" i="92"/>
  <c r="E82" i="92"/>
  <c r="F82" i="92"/>
  <c r="H82" i="92"/>
  <c r="B83" i="92"/>
  <c r="C83" i="92"/>
  <c r="D83" i="92"/>
  <c r="E83" i="92"/>
  <c r="F83" i="92"/>
  <c r="H83" i="92"/>
  <c r="B29" i="92"/>
  <c r="C29" i="92"/>
  <c r="D29" i="92"/>
  <c r="E29" i="92"/>
  <c r="F29" i="92"/>
  <c r="H29" i="92"/>
  <c r="C95" i="92" l="1"/>
  <c r="A95" i="92"/>
</calcChain>
</file>

<file path=xl/sharedStrings.xml><?xml version="1.0" encoding="utf-8"?>
<sst xmlns="http://schemas.openxmlformats.org/spreadsheetml/2006/main" count="457" uniqueCount="206">
  <si>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</si>
  <si>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</si>
  <si>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</si>
  <si>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</si>
  <si>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</si>
  <si>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</si>
  <si>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</si>
  <si>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</si>
  <si>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</si>
  <si>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</si>
  <si>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</si>
  <si>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</si>
  <si>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</si>
  <si>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</si>
  <si>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</si>
  <si>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</si>
  <si>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</si>
  <si>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ОЧКИ НА ПРОМЕЖУТОЧНЫХ ФИНИШАХ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</si>
  <si>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</si>
  <si>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</si>
  <si>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</si>
  <si>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</si>
  <si>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</si>
  <si>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НАЧАЛО ГОНКИ:</t>
  </si>
  <si>
    <t>ОКОНЧАНИЕ ГОНКИ:</t>
  </si>
  <si>
    <t>МС</t>
  </si>
  <si>
    <t>ВЫПОЛНЕНИЕ НТУ ЕВСК</t>
  </si>
  <si>
    <t>Федерация велосипедного спорта Воронежской области</t>
  </si>
  <si>
    <t>РЕЗУЛЬТАТ очки</t>
  </si>
  <si>
    <t>Доп. Инфо</t>
  </si>
  <si>
    <t>№ ВРВС</t>
  </si>
  <si>
    <t>Температура</t>
  </si>
  <si>
    <t>Влажность</t>
  </si>
  <si>
    <t>Осадки</t>
  </si>
  <si>
    <t>Ветер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</si>
  <si>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</si>
  <si>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</si>
  <si>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</si>
  <si>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</si>
  <si>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</si>
  <si>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</si>
  <si>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</si>
  <si>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</si>
  <si>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</si>
  <si>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</si>
  <si>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 xml:space="preserve">11ч 00м </t>
  </si>
  <si>
    <t>НАЗВАНИЕ ТРАССЫ / РЕГ. НОМЕР:</t>
  </si>
  <si>
    <t>МАКСИМАЛЬНЫЙ ПЕРЕПАД (HD):</t>
  </si>
  <si>
    <t>ДИСТАНЦИЯ: ДЛИНА КРУГА/КРУГОВ</t>
  </si>
  <si>
    <t>СУММА ПОЛОЖИТЕЛЬНЫХ ПЕРЕПАДОВ ВЫСОТЫ НА ДИСТАНЦИИ (ТС):</t>
  </si>
  <si>
    <t>Пояснения</t>
  </si>
  <si>
    <t>1-5 строки - организаторы соревнования</t>
  </si>
  <si>
    <t>Гербы организаторов соревнований</t>
  </si>
  <si>
    <t>строка 6 - статус соревнования в соответствии с Положением о соревнованиях</t>
  </si>
  <si>
    <t>строка 10 - название дисципоины в соответствии с реестром видов спорта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</si>
  <si>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</si>
  <si>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</si>
  <si>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</si>
  <si>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 xml:space="preserve">Длина дистанции должна быть измерена и указана как можно точнее 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</si>
  <si>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</si>
  <si>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>Разница высоты между нижней и верхней точкой на трассе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</si>
  <si>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</si>
  <si>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Столбцы с лишними кругами можно скрыть</t>
  </si>
  <si>
    <t>шоссе - критериум 20-40 км</t>
  </si>
  <si>
    <t>1 СР</t>
  </si>
  <si>
    <t>ДАТА ПРОВЕДЕНИЯ:</t>
  </si>
  <si>
    <t>Рейтинговые очки</t>
  </si>
  <si>
    <t>Место на основном финише</t>
  </si>
  <si>
    <t>СПИСОК УЧАСТНИКОВ</t>
  </si>
  <si>
    <t>МЕСТО ПРОВЕДЕНИЯ:</t>
  </si>
  <si>
    <t>UCI TEAM</t>
  </si>
  <si>
    <t>Принадлежность к организации</t>
  </si>
  <si>
    <t>Значения столбцов B:H вставляются из "базы спортсменов" по номеру спортсмена из столбца А (скопировать формулы)</t>
  </si>
  <si>
    <t>№</t>
  </si>
  <si>
    <t>UCI ID</t>
  </si>
  <si>
    <t>Фамилия Имя</t>
  </si>
  <si>
    <t>Дата рожд.</t>
  </si>
  <si>
    <t>Разряд</t>
  </si>
  <si>
    <t>Субъект РФ</t>
  </si>
  <si>
    <t>UCI Team</t>
  </si>
  <si>
    <t>Воронежская область</t>
  </si>
  <si>
    <t>г. Воронеж - СК "Олимпик"</t>
  </si>
  <si>
    <t>0080721811С</t>
  </si>
  <si>
    <t>ЮНИОРКИ 17-18 лет</t>
  </si>
  <si>
    <t>Лыжный СК с освещенной лыжероллерной трассой/ 0065515</t>
  </si>
  <si>
    <t>Министерство физической культуры и спорта Воронежской области</t>
  </si>
  <si>
    <t>№ ЕКП 2025</t>
  </si>
  <si>
    <t>101 420 552 68</t>
  </si>
  <si>
    <t>ТИНЬКОВА Софья Олеговна</t>
  </si>
  <si>
    <t>МБУДО СШОР № 8</t>
  </si>
  <si>
    <t>КОЛУПАЕВА Кристина Ивановна</t>
  </si>
  <si>
    <t>ГБУ ДО ВО "СШОР №1"</t>
  </si>
  <si>
    <t>101 199 721 09</t>
  </si>
  <si>
    <t>2 СР</t>
  </si>
  <si>
    <t>Воронежская обл.</t>
  </si>
  <si>
    <t xml:space="preserve">ЕЛИФЕРОВ А. В.  (ВК, г. Воронежская область) </t>
  </si>
  <si>
    <t xml:space="preserve">СИНЕЛЬНИКОВА Т.С. (ВК, г. Воронежская область) </t>
  </si>
  <si>
    <t>2008360021030082</t>
  </si>
  <si>
    <t>ВСЕРОССИЙСКИЕ СОРЕВНОВАНИЯ</t>
  </si>
  <si>
    <t>5 ИЮНЯ 2025 ГОДА</t>
  </si>
  <si>
    <t>101 245 540 44</t>
  </si>
  <si>
    <t>КАРТОВЕЦ Дарья Евгеньевна</t>
  </si>
  <si>
    <t>101 168 098 08</t>
  </si>
  <si>
    <t>ТКАЧУК Злата Юрьевна</t>
  </si>
  <si>
    <t>101 190 701 10</t>
  </si>
  <si>
    <t>КРОТОВА Александра Сергеевна</t>
  </si>
  <si>
    <t>Чувашская Республика</t>
  </si>
  <si>
    <t>БУ ДО "СШОР№7"</t>
  </si>
  <si>
    <t>100 915 276 65</t>
  </si>
  <si>
    <t>ПИНЕГИНА Александра Александровна</t>
  </si>
  <si>
    <t>БУ ДО "СШОР№7"-ЧУОР</t>
  </si>
  <si>
    <t>100 915 275 64</t>
  </si>
  <si>
    <t>НИКИТИНА Кристина Андреевна</t>
  </si>
  <si>
    <t>100 966 461 34</t>
  </si>
  <si>
    <t>СЕМЕНОВА Элина Александровна</t>
  </si>
  <si>
    <t>101 135 144 34</t>
  </si>
  <si>
    <t>ГОРБАЧЕНКО Полина Ильинична</t>
  </si>
  <si>
    <t>ГБУ ДО СШОР им. В. Коренькова СГУОР</t>
  </si>
  <si>
    <t>ГБУ ДО СШОР им. В. Коренькова</t>
  </si>
  <si>
    <t>101 191 231 55</t>
  </si>
  <si>
    <t>ШИШКИНА Виктория Романовна</t>
  </si>
  <si>
    <t>Иркутская область</t>
  </si>
  <si>
    <t>ОГКУ ДО СШОР "ОЛИМПИЕЦ" КЛУБ "БАЙКАЛ-ДВ", г. УСОЛЬЕ-СИБИРСКОЕ-ГУОР</t>
  </si>
  <si>
    <t>101 177 767 74</t>
  </si>
  <si>
    <t>АЛЕКСЕЕНКО Сабрина Васильевна</t>
  </si>
  <si>
    <t>101 162 605 44</t>
  </si>
  <si>
    <t>МГФСО Москва</t>
  </si>
  <si>
    <t>101 122 494 91</t>
  </si>
  <si>
    <t>СИЗЫХ Кристина Андреевна</t>
  </si>
  <si>
    <t>Хабаровский край</t>
  </si>
  <si>
    <t>МБУ ДО СШ "Максимум"</t>
  </si>
  <si>
    <t>101 372 489 20</t>
  </si>
  <si>
    <t>БАРАНОВА Екатерина Викторовна</t>
  </si>
  <si>
    <t>101 301 799 43</t>
  </si>
  <si>
    <t>ХАТУНЦЕВА Александра Васильевна</t>
  </si>
  <si>
    <t>ГБОУ ШИ "Олимпийский резерв"</t>
  </si>
  <si>
    <t>БАЖЕНОВА Кристина Алексеевна</t>
  </si>
  <si>
    <t>101 407 084 83</t>
  </si>
  <si>
    <t>КРУГЛОВА Юлия Александровна</t>
  </si>
  <si>
    <t>Республика Башкортостан</t>
  </si>
  <si>
    <t>АНО ВСК "Велоспорт Башкортостана"</t>
  </si>
  <si>
    <t>101 407 098 00</t>
  </si>
  <si>
    <t>МИРОНОВА Алёна Евгеньевна</t>
  </si>
  <si>
    <t>101 260 447 13</t>
  </si>
  <si>
    <t>ЛИПЧАНСКАЯ Анастасия Валерьевна</t>
  </si>
  <si>
    <t>Ростовская область</t>
  </si>
  <si>
    <t>ГБПОУ РО "РОУОР"</t>
  </si>
  <si>
    <t>101 267 072 42</t>
  </si>
  <si>
    <t>КИРИЧЕНКО Лилиана Юрьевна</t>
  </si>
  <si>
    <t>101 483 825 00</t>
  </si>
  <si>
    <t>СОКОЛ Полина Денисовна</t>
  </si>
  <si>
    <t>101 261 330 23</t>
  </si>
  <si>
    <t>СВИРЩУК Анастасия Анатольевна</t>
  </si>
  <si>
    <t>ДНР</t>
  </si>
  <si>
    <t>ГБУ ДО ДНР СШОР по велосипедному спорту</t>
  </si>
  <si>
    <t>101 262 134 51</t>
  </si>
  <si>
    <t>ДЕМЕНИНА Александра Глебовна</t>
  </si>
  <si>
    <t>101 299 646 24</t>
  </si>
  <si>
    <t>МИНАШКИНА Тамила Сергеевна</t>
  </si>
  <si>
    <t>Саратовская область</t>
  </si>
  <si>
    <t>ГБУПОУ СОУОР</t>
  </si>
  <si>
    <t>101 140 184 30</t>
  </si>
  <si>
    <t>ПЕТРОВА Анна Алексеевна</t>
  </si>
  <si>
    <t>Свердловская область</t>
  </si>
  <si>
    <t>ГАУ ДО СО СШОР "Уктусские горы"</t>
  </si>
  <si>
    <t>101 246 324 52</t>
  </si>
  <si>
    <t>КОСТРОМИЧЕВА Софья Алексеевна</t>
  </si>
  <si>
    <t>101 122 556 56</t>
  </si>
  <si>
    <t>ГАРАЙШИНА Виктория Максимовна</t>
  </si>
  <si>
    <t>101 129 679 01</t>
  </si>
  <si>
    <t>МЕЗИНА Ксения Игоревна</t>
  </si>
  <si>
    <t>101 277 747 47</t>
  </si>
  <si>
    <t>БУЛАВКИНА Анастасия Андреевна</t>
  </si>
  <si>
    <t>Московская область</t>
  </si>
  <si>
    <t>ГБУ ДО МО "СШОР ПО ВЕЛОСПОРТУ"</t>
  </si>
  <si>
    <t>101 513 830 32</t>
  </si>
  <si>
    <t>СМАГИНА Варвара Борисовна</t>
  </si>
  <si>
    <t>101 414 050 65</t>
  </si>
  <si>
    <t>ДЬЯЧКОВА Анастасия Ивановна</t>
  </si>
  <si>
    <t>101 618 510 49</t>
  </si>
  <si>
    <t>ТРУНЯКОВА Арина Максимовна</t>
  </si>
  <si>
    <t>1,5 км/15</t>
  </si>
  <si>
    <t>НФ</t>
  </si>
  <si>
    <t>11ч 45м</t>
  </si>
  <si>
    <t>ясно</t>
  </si>
  <si>
    <t>+15+19</t>
  </si>
  <si>
    <t>4,0 м/с (с)</t>
  </si>
  <si>
    <t>г. Москва</t>
  </si>
  <si>
    <t>Донецкая Народная Республика</t>
  </si>
  <si>
    <t>г. Санкт-Петербург</t>
  </si>
  <si>
    <t>Тренер‐представитель: Агапов О.И. (100 349 871 73)</t>
  </si>
  <si>
    <t>Тренер‐представитель:  Самусенко К.В. (100 072 711 42)</t>
  </si>
  <si>
    <t>Тенер‐представитель: Желтобрюхов Е.С (100 907 206 46)</t>
  </si>
  <si>
    <t>Тренер‐представитель: Свирщук А.В. (101 187 228 29)</t>
  </si>
  <si>
    <t>Тренер‐представитель: Сидоров Е.А. (101 526 476 68); Гринь В.А. (100 055 024 09)</t>
  </si>
  <si>
    <t>Тенер‐представитель: Афанасенко А.Г. (100 563 747 64)</t>
  </si>
  <si>
    <t>Тенер‐представитель: Семенов А.Г. (100 349 335 22)</t>
  </si>
  <si>
    <t>Тенер‐представитель: Соколова Т.А. (100 072 734 65); Гришкин О.П. (100 016 473 64)</t>
  </si>
  <si>
    <t>Тренер‐представитель: Вострухин М.А. (100 349 275 59)</t>
  </si>
  <si>
    <t>Тренер‐представитель:  Перминов Е.Ю. (100 054 816 92)</t>
  </si>
  <si>
    <t>Тренер‐представитель: Мартынов А.А. (101 289 225 79)</t>
  </si>
  <si>
    <t>Тенер‐представитель: Сизых И.С. (101 524 904 48)</t>
  </si>
  <si>
    <t xml:space="preserve">ЧУРИКОВА И.В. (2 кат., г. Воронежская область) </t>
  </si>
  <si>
    <t/>
  </si>
  <si>
    <t>МЕСТО ПРОВЕДЕНИЯ: г. Воронеж - СК "Олимпик"</t>
  </si>
  <si>
    <t>ДАТА ПРОВЕДЕНИЯ: 5 ИЮНЯ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</si>
</sst>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31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8"/>
      <name val="Arial"/>
    </font>
    <font>
      <sz val="12"/>
      <color rgb="FF000000"/>
      <name val="Calibri"/>
      <family val="2"/>
      <charset val="204"/>
      <scheme val="minor"/>
    </font>
    <font>
      <sz val="12"/>
      <color indexed="63"/>
      <name val="Calibri"/>
      <family val="2"/>
      <charset val="204"/>
      <scheme val="minor"/>
    </font>
    <font>
      <sz val="12"/>
      <color rgb="FF444444"/>
      <name val="Calibri"/>
      <family val="2"/>
      <charset val="204"/>
      <scheme val="minor"/>
    </font>
    <font>
      <sz val="12"/>
      <color rgb="FF333333"/>
      <name val="Calibri"/>
      <family val="2"/>
      <charset val="204"/>
      <scheme val="minor"/>
    </font>
    <font>
      <sz val="11"/>
      <color indexed="63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" fillId="0" borderId="0"/>
    <xf numFmtId="0" fontId="18" fillId="0" borderId="0"/>
    <xf numFmtId="0" fontId="2" fillId="0" borderId="0"/>
  </cellStyleXfs>
  <cellXfs count="277">
    <xf numFmtId="0" fontId="0" fillId="0" borderId="0" xfId="0"/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12" fillId="0" borderId="4" xfId="0" applyFont="1" applyBorder="1" applyAlignment="1">
      <alignment horizontal="left" vertical="center"/>
    </xf>
    <xf numFmtId="0" fontId="13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13" fillId="0" borderId="0" xfId="0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2" fillId="0" borderId="14" xfId="0" applyFont="1" applyFill="1" applyBorder="1" applyAlignment="1">
      <alignment horizontal="left" vertical="center"/>
    </xf>
    <xf numFmtId="0" fontId="12" fillId="0" borderId="16" xfId="0" applyFont="1" applyFill="1" applyBorder="1" applyAlignment="1">
      <alignment vertical="center"/>
    </xf>
    <xf numFmtId="49" fontId="13" fillId="0" borderId="17" xfId="0" applyNumberFormat="1" applyFont="1" applyFill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21" xfId="0" applyFont="1" applyBorder="1" applyAlignment="1">
      <alignment horizontal="right" vertical="center"/>
    </xf>
    <xf numFmtId="0" fontId="13" fillId="0" borderId="2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49" fontId="13" fillId="0" borderId="4" xfId="0" applyNumberFormat="1" applyFont="1" applyBorder="1" applyAlignment="1">
      <alignment horizontal="left" vertical="center"/>
    </xf>
    <xf numFmtId="0" fontId="13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1" fontId="19" fillId="0" borderId="1" xfId="9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16" fillId="0" borderId="19" xfId="0" applyNumberFormat="1" applyFont="1" applyFill="1" applyBorder="1" applyAlignment="1" applyProtection="1">
      <alignment horizontal="center" vertical="center"/>
    </xf>
    <xf numFmtId="0" fontId="13" fillId="0" borderId="12" xfId="0" applyFont="1" applyBorder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20" xfId="0" applyFont="1" applyFill="1" applyBorder="1" applyAlignment="1">
      <alignment vertical="center"/>
    </xf>
    <xf numFmtId="0" fontId="12" fillId="0" borderId="23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9" fillId="0" borderId="1" xfId="8" applyFont="1" applyFill="1" applyBorder="1" applyAlignment="1">
      <alignment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0" fontId="19" fillId="0" borderId="4" xfId="9" applyFont="1" applyFill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49" fontId="13" fillId="0" borderId="2" xfId="0" applyNumberFormat="1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49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3" fillId="0" borderId="19" xfId="0" applyNumberFormat="1" applyFont="1" applyBorder="1" applyAlignment="1">
      <alignment horizontal="center" vertical="center"/>
    </xf>
    <xf numFmtId="49" fontId="13" fillId="0" borderId="19" xfId="0" applyNumberFormat="1" applyFont="1" applyBorder="1" applyAlignment="1">
      <alignment vertical="center"/>
    </xf>
    <xf numFmtId="0" fontId="6" fillId="2" borderId="25" xfId="3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6" fillId="2" borderId="26" xfId="3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5" fillId="0" borderId="2" xfId="0" applyFont="1" applyBorder="1"/>
    <xf numFmtId="0" fontId="12" fillId="0" borderId="10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14" fontId="13" fillId="0" borderId="0" xfId="0" applyNumberFormat="1" applyFont="1" applyAlignment="1">
      <alignment vertical="center"/>
    </xf>
    <xf numFmtId="0" fontId="12" fillId="0" borderId="0" xfId="0" applyFont="1" applyAlignment="1">
      <alignment horizontal="right" vertical="center"/>
    </xf>
    <xf numFmtId="0" fontId="12" fillId="4" borderId="16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vertical="center"/>
    </xf>
    <xf numFmtId="14" fontId="13" fillId="4" borderId="5" xfId="0" applyNumberFormat="1" applyFont="1" applyFill="1" applyBorder="1" applyAlignment="1">
      <alignment vertical="center"/>
    </xf>
    <xf numFmtId="0" fontId="12" fillId="4" borderId="5" xfId="0" applyFont="1" applyFill="1" applyBorder="1" applyAlignment="1">
      <alignment horizontal="right" vertical="center"/>
    </xf>
    <xf numFmtId="0" fontId="12" fillId="4" borderId="17" xfId="0" applyFont="1" applyFill="1" applyBorder="1" applyAlignment="1">
      <alignment horizontal="right" vertical="center"/>
    </xf>
    <xf numFmtId="0" fontId="12" fillId="0" borderId="16" xfId="0" applyFont="1" applyBorder="1" applyAlignment="1">
      <alignment horizontal="left" vertical="center"/>
    </xf>
    <xf numFmtId="14" fontId="13" fillId="0" borderId="5" xfId="0" applyNumberFormat="1" applyFont="1" applyBorder="1" applyAlignment="1">
      <alignment vertical="center"/>
    </xf>
    <xf numFmtId="0" fontId="12" fillId="0" borderId="5" xfId="0" applyFont="1" applyBorder="1" applyAlignment="1">
      <alignment horizontal="right" vertical="center"/>
    </xf>
    <xf numFmtId="0" fontId="12" fillId="0" borderId="17" xfId="0" applyFont="1" applyBorder="1" applyAlignment="1">
      <alignment horizontal="right" vertical="center"/>
    </xf>
    <xf numFmtId="0" fontId="12" fillId="0" borderId="17" xfId="0" applyFont="1" applyBorder="1" applyAlignment="1">
      <alignment horizontal="center" vertical="center"/>
    </xf>
    <xf numFmtId="0" fontId="12" fillId="0" borderId="35" xfId="0" applyFont="1" applyBorder="1" applyAlignment="1">
      <alignment horizontal="left" vertical="center"/>
    </xf>
    <xf numFmtId="0" fontId="13" fillId="0" borderId="30" xfId="0" applyFont="1" applyBorder="1" applyAlignment="1">
      <alignment vertical="center"/>
    </xf>
    <xf numFmtId="14" fontId="13" fillId="0" borderId="30" xfId="0" applyNumberFormat="1" applyFont="1" applyBorder="1" applyAlignment="1">
      <alignment vertical="center"/>
    </xf>
    <xf numFmtId="0" fontId="12" fillId="0" borderId="30" xfId="0" applyFont="1" applyBorder="1" applyAlignment="1">
      <alignment horizontal="right" vertical="center"/>
    </xf>
    <xf numFmtId="0" fontId="12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14" fontId="5" fillId="0" borderId="38" xfId="0" applyNumberFormat="1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6" fillId="2" borderId="25" xfId="3" applyFont="1" applyFill="1" applyBorder="1" applyAlignment="1">
      <alignment vertical="center" wrapText="1"/>
    </xf>
    <xf numFmtId="14" fontId="6" fillId="2" borderId="25" xfId="3" applyNumberFormat="1" applyFont="1" applyFill="1" applyBorder="1" applyAlignment="1">
      <alignment vertical="center" wrapText="1"/>
    </xf>
    <xf numFmtId="0" fontId="6" fillId="2" borderId="39" xfId="3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5" fillId="0" borderId="8" xfId="3" applyFont="1" applyBorder="1" applyAlignment="1">
      <alignment horizontal="center" vertical="center" wrapText="1"/>
    </xf>
    <xf numFmtId="14" fontId="15" fillId="0" borderId="8" xfId="3" applyNumberFormat="1" applyFont="1" applyBorder="1" applyAlignment="1">
      <alignment horizontal="center" vertical="center" wrapText="1"/>
    </xf>
    <xf numFmtId="0" fontId="15" fillId="0" borderId="0" xfId="3" applyFont="1" applyAlignment="1">
      <alignment horizontal="left" vertical="center" wrapText="1"/>
    </xf>
    <xf numFmtId="14" fontId="16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9" fillId="0" borderId="0" xfId="9" applyFont="1" applyAlignment="1">
      <alignment vertical="center" wrapText="1"/>
    </xf>
    <xf numFmtId="0" fontId="10" fillId="0" borderId="0" xfId="0" applyFont="1" applyAlignment="1">
      <alignment vertical="center"/>
    </xf>
    <xf numFmtId="0" fontId="21" fillId="0" borderId="8" xfId="9" applyFont="1" applyBorder="1" applyAlignment="1">
      <alignment vertical="center" wrapText="1"/>
    </xf>
    <xf numFmtId="14" fontId="16" fillId="0" borderId="8" xfId="0" applyNumberFormat="1" applyFont="1" applyBorder="1" applyAlignment="1">
      <alignment horizontal="center" vertical="center" wrapText="1"/>
    </xf>
    <xf numFmtId="164" fontId="16" fillId="0" borderId="8" xfId="0" applyNumberFormat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14" fontId="5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19" fillId="0" borderId="0" xfId="9" applyFont="1" applyAlignment="1">
      <alignment horizontal="center" vertical="center" wrapText="1"/>
    </xf>
    <xf numFmtId="0" fontId="23" fillId="0" borderId="0" xfId="0" applyFont="1"/>
    <xf numFmtId="0" fontId="23" fillId="0" borderId="0" xfId="0" applyFont="1" applyAlignment="1">
      <alignment horizontal="center"/>
    </xf>
    <xf numFmtId="14" fontId="13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13" fillId="0" borderId="2" xfId="0" applyNumberFormat="1" applyFont="1" applyBorder="1" applyAlignment="1">
      <alignment vertical="center"/>
    </xf>
    <xf numFmtId="14" fontId="13" fillId="0" borderId="3" xfId="0" applyNumberFormat="1" applyFont="1" applyBorder="1" applyAlignment="1">
      <alignment vertical="center"/>
    </xf>
    <xf numFmtId="14" fontId="13" fillId="0" borderId="5" xfId="0" applyNumberFormat="1" applyFont="1" applyFill="1" applyBorder="1" applyAlignment="1">
      <alignment vertical="center"/>
    </xf>
    <xf numFmtId="14" fontId="13" fillId="0" borderId="5" xfId="0" applyNumberFormat="1" applyFont="1" applyBorder="1" applyAlignment="1">
      <alignment horizontal="right" vertical="center"/>
    </xf>
    <xf numFmtId="14" fontId="13" fillId="0" borderId="21" xfId="0" applyNumberFormat="1" applyFont="1" applyBorder="1" applyAlignment="1">
      <alignment horizontal="right" vertical="center"/>
    </xf>
    <xf numFmtId="14" fontId="5" fillId="0" borderId="30" xfId="0" applyNumberFormat="1" applyFont="1" applyBorder="1" applyAlignment="1">
      <alignment vertical="center"/>
    </xf>
    <xf numFmtId="14" fontId="19" fillId="0" borderId="1" xfId="9" applyNumberFormat="1" applyFont="1" applyFill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/>
    </xf>
    <xf numFmtId="14" fontId="13" fillId="0" borderId="0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vertical="center"/>
    </xf>
    <xf numFmtId="14" fontId="5" fillId="0" borderId="0" xfId="0" applyNumberFormat="1" applyFont="1" applyFill="1" applyBorder="1" applyAlignment="1">
      <alignment horizontal="center" vertical="center"/>
    </xf>
    <xf numFmtId="14" fontId="5" fillId="0" borderId="0" xfId="0" applyNumberFormat="1" applyFont="1" applyBorder="1" applyAlignment="1">
      <alignment vertical="center"/>
    </xf>
    <xf numFmtId="0" fontId="6" fillId="2" borderId="43" xfId="3" applyFont="1" applyFill="1" applyBorder="1" applyAlignment="1">
      <alignment horizontal="center" vertical="center" wrapText="1"/>
    </xf>
    <xf numFmtId="0" fontId="16" fillId="3" borderId="1" xfId="3" applyFont="1" applyFill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left" vertical="center"/>
    </xf>
    <xf numFmtId="14" fontId="13" fillId="0" borderId="2" xfId="0" applyNumberFormat="1" applyFont="1" applyBorder="1"/>
    <xf numFmtId="0" fontId="13" fillId="3" borderId="30" xfId="0" applyFont="1" applyFill="1" applyBorder="1" applyAlignment="1">
      <alignment horizontal="right" vertical="center"/>
    </xf>
    <xf numFmtId="0" fontId="19" fillId="0" borderId="0" xfId="9" applyFont="1" applyFill="1" applyAlignment="1">
      <alignment horizontal="center" vertical="center" wrapText="1"/>
    </xf>
    <xf numFmtId="0" fontId="23" fillId="0" borderId="0" xfId="0" applyFont="1" applyFill="1"/>
    <xf numFmtId="0" fontId="15" fillId="0" borderId="0" xfId="3" applyFont="1" applyAlignment="1">
      <alignment horizontal="left" vertical="center"/>
    </xf>
    <xf numFmtId="0" fontId="12" fillId="0" borderId="2" xfId="0" applyFont="1" applyFill="1" applyBorder="1" applyAlignment="1">
      <alignment horizontal="right" vertical="center"/>
    </xf>
    <xf numFmtId="0" fontId="12" fillId="0" borderId="13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1" fontId="15" fillId="0" borderId="15" xfId="0" applyNumberFormat="1" applyFont="1" applyBorder="1" applyAlignment="1">
      <alignment horizontal="right" vertical="center"/>
    </xf>
    <xf numFmtId="0" fontId="16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 wrapText="1"/>
    </xf>
    <xf numFmtId="0" fontId="16" fillId="0" borderId="0" xfId="2" applyFont="1" applyAlignment="1">
      <alignment horizontal="left" vertical="center" wrapText="1"/>
    </xf>
    <xf numFmtId="14" fontId="16" fillId="0" borderId="0" xfId="2" applyNumberFormat="1" applyFont="1" applyAlignment="1">
      <alignment horizontal="center" vertical="center"/>
    </xf>
    <xf numFmtId="164" fontId="16" fillId="0" borderId="0" xfId="2" applyNumberFormat="1" applyFont="1" applyAlignment="1">
      <alignment horizontal="center" vertical="center" wrapText="1"/>
    </xf>
    <xf numFmtId="0" fontId="16" fillId="3" borderId="0" xfId="2" applyFont="1" applyFill="1" applyAlignment="1">
      <alignment horizontal="center"/>
    </xf>
    <xf numFmtId="0" fontId="16" fillId="0" borderId="0" xfId="2" applyFont="1" applyAlignment="1">
      <alignment horizontal="center"/>
    </xf>
    <xf numFmtId="0" fontId="6" fillId="2" borderId="24" xfId="3" applyFont="1" applyFill="1" applyBorder="1" applyAlignment="1">
      <alignment vertical="center" wrapText="1"/>
    </xf>
    <xf numFmtId="0" fontId="5" fillId="0" borderId="31" xfId="0" applyFont="1" applyBorder="1" applyAlignment="1">
      <alignment horizontal="center"/>
    </xf>
    <xf numFmtId="0" fontId="15" fillId="0" borderId="9" xfId="3" applyFont="1" applyBorder="1" applyAlignment="1">
      <alignment horizontal="center" vertical="center" wrapText="1"/>
    </xf>
    <xf numFmtId="0" fontId="19" fillId="0" borderId="11" xfId="9" applyFont="1" applyBorder="1" applyAlignment="1">
      <alignment vertical="center" wrapText="1"/>
    </xf>
    <xf numFmtId="0" fontId="19" fillId="0" borderId="36" xfId="9" applyFont="1" applyBorder="1" applyAlignment="1">
      <alignment vertical="center" wrapText="1"/>
    </xf>
    <xf numFmtId="1" fontId="12" fillId="0" borderId="11" xfId="0" quotePrefix="1" applyNumberFormat="1" applyFont="1" applyFill="1" applyBorder="1" applyAlignment="1">
      <alignment horizontal="right" vertical="center"/>
    </xf>
    <xf numFmtId="0" fontId="16" fillId="0" borderId="0" xfId="0" applyFont="1" applyBorder="1" applyAlignment="1">
      <alignment horizontal="left" vertical="center" wrapText="1"/>
    </xf>
    <xf numFmtId="14" fontId="16" fillId="0" borderId="0" xfId="0" applyNumberFormat="1" applyFont="1" applyBorder="1" applyAlignment="1">
      <alignment horizontal="center" vertical="center"/>
    </xf>
    <xf numFmtId="164" fontId="16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9" fillId="0" borderId="0" xfId="9" applyFont="1" applyBorder="1" applyAlignment="1">
      <alignment vertical="center" wrapText="1"/>
    </xf>
    <xf numFmtId="0" fontId="19" fillId="0" borderId="34" xfId="9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30" fillId="3" borderId="0" xfId="0" applyFont="1" applyFill="1" applyAlignment="1">
      <alignment horizontal="center" vertical="center"/>
    </xf>
    <xf numFmtId="0" fontId="30" fillId="3" borderId="0" xfId="0" applyFont="1" applyFill="1" applyAlignment="1">
      <alignment horizontal="center" vertical="center" wrapText="1"/>
    </xf>
    <xf numFmtId="0" fontId="30" fillId="3" borderId="0" xfId="0" applyFont="1" applyFill="1" applyAlignment="1">
      <alignment horizontal="left" vertical="center" wrapText="1"/>
    </xf>
    <xf numFmtId="14" fontId="30" fillId="3" borderId="0" xfId="0" applyNumberFormat="1" applyFont="1" applyFill="1" applyAlignment="1">
      <alignment horizontal="center" vertical="center"/>
    </xf>
    <xf numFmtId="164" fontId="30" fillId="3" borderId="0" xfId="0" applyNumberFormat="1" applyFont="1" applyFill="1" applyAlignment="1">
      <alignment horizontal="center" vertical="center" wrapText="1"/>
    </xf>
    <xf numFmtId="0" fontId="30" fillId="3" borderId="0" xfId="9" applyFont="1" applyFill="1" applyAlignment="1">
      <alignment vertical="center" wrapText="1"/>
    </xf>
    <xf numFmtId="0" fontId="26" fillId="0" borderId="0" xfId="0" applyFont="1"/>
    <xf numFmtId="0" fontId="25" fillId="0" borderId="0" xfId="0" applyFont="1" applyAlignment="1">
      <alignment vertical="center"/>
    </xf>
    <xf numFmtId="14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/>
    <xf numFmtId="14" fontId="28" fillId="0" borderId="0" xfId="0" applyNumberFormat="1" applyFont="1" applyAlignment="1">
      <alignment horizontal="center" vertical="center"/>
    </xf>
    <xf numFmtId="14" fontId="29" fillId="0" borderId="0" xfId="0" applyNumberFormat="1" applyFont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49" fontId="13" fillId="3" borderId="17" xfId="0" applyNumberFormat="1" applyFont="1" applyFill="1" applyBorder="1" applyAlignment="1">
      <alignment horizontal="right" vertical="center"/>
    </xf>
    <xf numFmtId="0" fontId="16" fillId="3" borderId="21" xfId="0" applyFont="1" applyFill="1" applyBorder="1" applyAlignment="1">
      <alignment horizontal="center" vertical="center"/>
    </xf>
    <xf numFmtId="49" fontId="13" fillId="3" borderId="22" xfId="0" applyNumberFormat="1" applyFont="1" applyFill="1" applyBorder="1" applyAlignment="1">
      <alignment horizontal="right" vertical="center"/>
    </xf>
    <xf numFmtId="0" fontId="13" fillId="3" borderId="2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49" fontId="13" fillId="3" borderId="1" xfId="0" applyNumberFormat="1" applyFont="1" applyFill="1" applyBorder="1" applyAlignment="1">
      <alignment horizontal="center" vertical="center"/>
    </xf>
    <xf numFmtId="9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horizontal="right" vertical="center"/>
    </xf>
    <xf numFmtId="0" fontId="15" fillId="0" borderId="0" xfId="0" applyFont="1" applyBorder="1" applyAlignment="1">
      <alignment horizontal="left" vertical="center" wrapText="1"/>
    </xf>
    <xf numFmtId="0" fontId="10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16" fillId="0" borderId="40" xfId="2" applyFont="1" applyBorder="1" applyAlignment="1">
      <alignment horizontal="center" vertical="center"/>
    </xf>
    <xf numFmtId="0" fontId="15" fillId="0" borderId="26" xfId="3" applyFont="1" applyBorder="1" applyAlignment="1">
      <alignment horizontal="center" vertical="center" wrapText="1"/>
    </xf>
    <xf numFmtId="0" fontId="15" fillId="0" borderId="40" xfId="3" applyFont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3" borderId="40" xfId="2" applyFont="1" applyFill="1" applyBorder="1" applyAlignment="1">
      <alignment horizontal="center" vertical="center"/>
    </xf>
    <xf numFmtId="0" fontId="16" fillId="0" borderId="46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5" fillId="0" borderId="0" xfId="2" applyFont="1" applyAlignment="1">
      <alignment horizontal="left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2" borderId="25" xfId="3" applyFont="1" applyFill="1" applyBorder="1" applyAlignment="1">
      <alignment horizontal="center" vertical="center" wrapText="1"/>
    </xf>
    <xf numFmtId="0" fontId="6" fillId="2" borderId="42" xfId="3" applyFont="1" applyFill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 wrapText="1"/>
    </xf>
    <xf numFmtId="0" fontId="9" fillId="2" borderId="42" xfId="3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14" fontId="6" fillId="2" borderId="25" xfId="3" applyNumberFormat="1" applyFont="1" applyFill="1" applyBorder="1" applyAlignment="1">
      <alignment horizontal="center" vertical="center" wrapText="1"/>
    </xf>
    <xf numFmtId="14" fontId="6" fillId="2" borderId="42" xfId="3" applyNumberFormat="1" applyFont="1" applyFill="1" applyBorder="1" applyAlignment="1">
      <alignment horizontal="center" vertical="center" wrapText="1"/>
    </xf>
    <xf numFmtId="0" fontId="6" fillId="2" borderId="26" xfId="3" applyFont="1" applyFill="1" applyBorder="1" applyAlignment="1">
      <alignment horizontal="center" vertical="center" wrapText="1"/>
    </xf>
    <xf numFmtId="0" fontId="6" fillId="2" borderId="40" xfId="3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</cellXfs>
  <cellStyles count="10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" xfId="8" xr:uid="{00000000-0005-0000-0000-000007000000}"/>
    <cellStyle name="Обычный_ID4938_RS_1" xfId="9" xr:uid="{00000000-0005-0000-0000-000008000000}"/>
    <cellStyle name="Обычный_Стартовый протокол Смирнов_20101106_Results" xfId="3" xr:uid="{00000000-0005-0000-0000-00000A000000}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133351</xdr:rowOff>
    </xdr:from>
    <xdr:to>
      <xdr:col>1</xdr:col>
      <xdr:colOff>209550</xdr:colOff>
      <xdr:row>3</xdr:row>
      <xdr:rowOff>219075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33351"/>
          <a:ext cx="590550" cy="685799"/>
        </a:xfrm>
        <a:prstGeom prst="rect">
          <a:avLst/>
        </a:prstGeom>
      </xdr:spPr>
    </xdr:pic>
    <xdr:clientData/>
  </xdr:twoCellAnchor>
  <xdr:twoCellAnchor editAs="oneCell">
    <xdr:from>
      <xdr:col>1</xdr:col>
      <xdr:colOff>270512</xdr:colOff>
      <xdr:row>0</xdr:row>
      <xdr:rowOff>133351</xdr:rowOff>
    </xdr:from>
    <xdr:to>
      <xdr:col>1</xdr:col>
      <xdr:colOff>1304925</xdr:colOff>
      <xdr:row>3</xdr:row>
      <xdr:rowOff>180975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237" y="133351"/>
          <a:ext cx="1034413" cy="647699"/>
        </a:xfrm>
        <a:prstGeom prst="rect">
          <a:avLst/>
        </a:prstGeom>
      </xdr:spPr>
    </xdr:pic>
    <xdr:clientData/>
  </xdr:twoCellAnchor>
  <xdr:twoCellAnchor editAs="oneCell">
    <xdr:from>
      <xdr:col>6</xdr:col>
      <xdr:colOff>269320</xdr:colOff>
      <xdr:row>0</xdr:row>
      <xdr:rowOff>11673</xdr:rowOff>
    </xdr:from>
    <xdr:to>
      <xdr:col>6</xdr:col>
      <xdr:colOff>996210</xdr:colOff>
      <xdr:row>3</xdr:row>
      <xdr:rowOff>213361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6600" y="11673"/>
          <a:ext cx="755465" cy="796048"/>
        </a:xfrm>
        <a:prstGeom prst="rect">
          <a:avLst/>
        </a:prstGeom>
      </xdr:spPr>
    </xdr:pic>
    <xdr:clientData/>
  </xdr:twoCellAnchor>
  <xdr:twoCellAnchor>
    <xdr:from>
      <xdr:col>5</xdr:col>
      <xdr:colOff>3028950</xdr:colOff>
      <xdr:row>0</xdr:row>
      <xdr:rowOff>57150</xdr:rowOff>
    </xdr:from>
    <xdr:to>
      <xdr:col>6</xdr:col>
      <xdr:colOff>139107</xdr:colOff>
      <xdr:row>3</xdr:row>
      <xdr:rowOff>85725</xdr:rowOff>
    </xdr:to>
    <xdr:pic>
      <xdr:nvPicPr>
        <xdr:cNvPr id="8" name="Picture 1" descr="депа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886700" y="57150"/>
          <a:ext cx="739182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247650</xdr:colOff>
      <xdr:row>88</xdr:row>
      <xdr:rowOff>123825</xdr:rowOff>
    </xdr:from>
    <xdr:to>
      <xdr:col>5</xdr:col>
      <xdr:colOff>1475316</xdr:colOff>
      <xdr:row>91</xdr:row>
      <xdr:rowOff>61383</xdr:rowOff>
    </xdr:to>
    <xdr:pic>
      <xdr:nvPicPr>
        <xdr:cNvPr id="7" name="Picture 2" descr="image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105400" y="8524875"/>
          <a:ext cx="1227666" cy="423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842726</xdr:colOff>
      <xdr:row>0</xdr:row>
      <xdr:rowOff>65012</xdr:rowOff>
    </xdr:from>
    <xdr:to>
      <xdr:col>27</xdr:col>
      <xdr:colOff>1041661</xdr:colOff>
      <xdr:row>4</xdr:row>
      <xdr:rowOff>214312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66320" y="65012"/>
          <a:ext cx="1079996" cy="1137519"/>
        </a:xfrm>
        <a:prstGeom prst="rect">
          <a:avLst/>
        </a:prstGeom>
      </xdr:spPr>
    </xdr:pic>
    <xdr:clientData/>
  </xdr:twoCellAnchor>
  <xdr:twoCellAnchor editAs="oneCell">
    <xdr:from>
      <xdr:col>0</xdr:col>
      <xdr:colOff>76197</xdr:colOff>
      <xdr:row>0</xdr:row>
      <xdr:rowOff>32656</xdr:rowOff>
    </xdr:from>
    <xdr:to>
      <xdr:col>1</xdr:col>
      <xdr:colOff>443101</xdr:colOff>
      <xdr:row>4</xdr:row>
      <xdr:rowOff>44748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7" y="32656"/>
          <a:ext cx="845875" cy="1024463"/>
        </a:xfrm>
        <a:prstGeom prst="rect">
          <a:avLst/>
        </a:prstGeom>
      </xdr:spPr>
    </xdr:pic>
    <xdr:clientData/>
  </xdr:twoCellAnchor>
  <xdr:twoCellAnchor editAs="oneCell">
    <xdr:from>
      <xdr:col>2</xdr:col>
      <xdr:colOff>403588</xdr:colOff>
      <xdr:row>0</xdr:row>
      <xdr:rowOff>43544</xdr:rowOff>
    </xdr:from>
    <xdr:to>
      <xdr:col>3</xdr:col>
      <xdr:colOff>776041</xdr:colOff>
      <xdr:row>4</xdr:row>
      <xdr:rowOff>54430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6845" y="43544"/>
          <a:ext cx="1613425" cy="1023257"/>
        </a:xfrm>
        <a:prstGeom prst="rect">
          <a:avLst/>
        </a:prstGeom>
      </xdr:spPr>
    </xdr:pic>
    <xdr:clientData/>
  </xdr:twoCellAnchor>
  <xdr:twoCellAnchor>
    <xdr:from>
      <xdr:col>25</xdr:col>
      <xdr:colOff>272142</xdr:colOff>
      <xdr:row>1</xdr:row>
      <xdr:rowOff>108857</xdr:rowOff>
    </xdr:from>
    <xdr:to>
      <xdr:col>26</xdr:col>
      <xdr:colOff>634152</xdr:colOff>
      <xdr:row>4</xdr:row>
      <xdr:rowOff>190500</xdr:rowOff>
    </xdr:to>
    <xdr:pic>
      <xdr:nvPicPr>
        <xdr:cNvPr id="5" name="Picture 1" descr="депа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47963" y="312964"/>
          <a:ext cx="1055975" cy="8980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64"/>
  <sheetViews>
    <sheetView workbookViewId="0">
      <pane ySplit="1" topLeftCell="A2" activePane="bottomLeft" state="frozen"/>
      <selection pane="bottomLeft" activeCell="F13" sqref="F13"/>
    </sheetView>
  </sheetViews>
  <sheetFormatPr defaultColWidth="8.85546875" defaultRowHeight="16.899999999999999" customHeight="1" x14ac:dyDescent="0.2"/>
  <cols>
    <col min="1" max="1" width="7.7109375" style="132" customWidth="1"/>
    <col min="2" max="2" width="17" style="132" customWidth="1"/>
    <col min="3" max="3" width="41.5703125" style="132" customWidth="1"/>
    <col min="4" max="4" width="15.7109375" style="132" customWidth="1"/>
    <col min="5" max="5" width="10.7109375" style="132" customWidth="1"/>
    <col min="6" max="6" width="29.42578125" style="132" customWidth="1"/>
    <col min="7" max="7" width="60.7109375" style="118" customWidth="1"/>
    <col min="8" max="8" width="12.7109375" style="133" customWidth="1"/>
    <col min="9" max="16384" width="8.85546875" style="132"/>
  </cols>
  <sheetData>
    <row r="1" spans="1:8" s="130" customFormat="1" ht="16.899999999999999" customHeight="1" x14ac:dyDescent="0.2">
      <c r="A1" s="130" t="s">
        <v>73</v>
      </c>
      <c r="B1" s="130" t="s">
        <v>74</v>
      </c>
      <c r="C1" s="130" t="s">
        <v>75</v>
      </c>
      <c r="D1" s="130" t="s">
        <v>76</v>
      </c>
      <c r="E1" s="130" t="s">
        <v>77</v>
      </c>
      <c r="F1" s="130" t="s">
        <v>78</v>
      </c>
      <c r="G1" s="130" t="s">
        <v>71</v>
      </c>
      <c r="H1" s="130" t="s">
        <v>79</v>
      </c>
    </row>
    <row r="2" spans="1:8" ht="27.75" customHeight="1" x14ac:dyDescent="0.25">
      <c r="A2" s="161">
        <v>1</v>
      </c>
      <c r="B2" s="162" t="s">
        <v>87</v>
      </c>
      <c r="C2" s="163" t="s">
        <v>88</v>
      </c>
      <c r="D2" s="164">
        <v>39565</v>
      </c>
      <c r="E2" s="165" t="s">
        <v>41</v>
      </c>
      <c r="F2" s="118" t="s">
        <v>80</v>
      </c>
      <c r="G2" s="118" t="s">
        <v>89</v>
      </c>
      <c r="H2" s="166"/>
    </row>
    <row r="3" spans="1:8" ht="30" customHeight="1" x14ac:dyDescent="0.25">
      <c r="A3" s="161">
        <v>3</v>
      </c>
      <c r="B3" s="162" t="s">
        <v>92</v>
      </c>
      <c r="C3" s="163" t="s">
        <v>90</v>
      </c>
      <c r="D3" s="164">
        <v>39525</v>
      </c>
      <c r="E3" s="165" t="s">
        <v>41</v>
      </c>
      <c r="F3" s="118" t="s">
        <v>80</v>
      </c>
      <c r="G3" s="118" t="s">
        <v>91</v>
      </c>
      <c r="H3" s="166"/>
    </row>
    <row r="4" spans="1:8" ht="33.75" customHeight="1" x14ac:dyDescent="0.25">
      <c r="A4" s="181">
        <v>20</v>
      </c>
      <c r="B4" s="182" t="s">
        <v>100</v>
      </c>
      <c r="C4" s="183" t="s">
        <v>101</v>
      </c>
      <c r="D4" s="184">
        <v>39404</v>
      </c>
      <c r="E4" s="185" t="s">
        <v>41</v>
      </c>
      <c r="F4" s="186" t="s">
        <v>80</v>
      </c>
      <c r="G4" s="186" t="s">
        <v>89</v>
      </c>
      <c r="H4" s="166"/>
    </row>
    <row r="5" spans="1:8" ht="32.25" customHeight="1" x14ac:dyDescent="0.25">
      <c r="A5" s="161">
        <v>2</v>
      </c>
      <c r="B5" s="162" t="s">
        <v>102</v>
      </c>
      <c r="C5" s="163" t="s">
        <v>103</v>
      </c>
      <c r="D5" s="164">
        <v>39733</v>
      </c>
      <c r="E5" s="116" t="s">
        <v>41</v>
      </c>
      <c r="F5" s="118" t="s">
        <v>80</v>
      </c>
      <c r="G5" s="118" t="s">
        <v>89</v>
      </c>
      <c r="H5" s="167"/>
    </row>
    <row r="6" spans="1:8" ht="36" customHeight="1" x14ac:dyDescent="0.25">
      <c r="A6" s="161">
        <v>54</v>
      </c>
      <c r="B6" s="187" t="s">
        <v>119</v>
      </c>
      <c r="C6" s="188" t="s">
        <v>120</v>
      </c>
      <c r="D6" s="189">
        <v>39607</v>
      </c>
      <c r="E6" s="165" t="s">
        <v>41</v>
      </c>
      <c r="F6" s="118" t="s">
        <v>121</v>
      </c>
      <c r="G6" s="118" t="s">
        <v>122</v>
      </c>
      <c r="H6" s="167"/>
    </row>
    <row r="7" spans="1:8" ht="38.25" customHeight="1" x14ac:dyDescent="0.2">
      <c r="A7" s="161">
        <v>55</v>
      </c>
      <c r="B7" s="190" t="s">
        <v>123</v>
      </c>
      <c r="C7" s="188" t="s">
        <v>124</v>
      </c>
      <c r="D7" s="189">
        <v>39255</v>
      </c>
      <c r="E7" s="165" t="s">
        <v>41</v>
      </c>
      <c r="F7" s="118" t="s">
        <v>121</v>
      </c>
      <c r="G7" s="118" t="s">
        <v>122</v>
      </c>
      <c r="H7" s="131"/>
    </row>
    <row r="8" spans="1:8" ht="16.899999999999999" customHeight="1" x14ac:dyDescent="0.25">
      <c r="A8" s="161">
        <v>76</v>
      </c>
      <c r="B8" s="191" t="s">
        <v>125</v>
      </c>
      <c r="C8" s="188" t="s">
        <v>136</v>
      </c>
      <c r="D8" s="192">
        <v>39526</v>
      </c>
      <c r="E8" s="165" t="s">
        <v>41</v>
      </c>
      <c r="F8" s="118" t="s">
        <v>187</v>
      </c>
      <c r="G8" s="118" t="s">
        <v>126</v>
      </c>
      <c r="H8" s="131"/>
    </row>
    <row r="9" spans="1:8" ht="16.899999999999999" customHeight="1" x14ac:dyDescent="0.2">
      <c r="A9" s="161">
        <v>57</v>
      </c>
      <c r="B9" s="162" t="s">
        <v>137</v>
      </c>
      <c r="C9" s="163" t="s">
        <v>138</v>
      </c>
      <c r="D9" s="164">
        <v>39459</v>
      </c>
      <c r="E9" s="165" t="s">
        <v>41</v>
      </c>
      <c r="F9" s="118" t="s">
        <v>139</v>
      </c>
      <c r="G9" s="118" t="s">
        <v>140</v>
      </c>
    </row>
    <row r="10" spans="1:8" ht="16.899999999999999" customHeight="1" x14ac:dyDescent="0.2">
      <c r="A10" s="161">
        <v>58</v>
      </c>
      <c r="B10" s="162" t="s">
        <v>141</v>
      </c>
      <c r="C10" s="163" t="s">
        <v>142</v>
      </c>
      <c r="D10" s="164">
        <v>39763</v>
      </c>
      <c r="E10" s="165" t="s">
        <v>41</v>
      </c>
      <c r="F10" s="118" t="s">
        <v>139</v>
      </c>
      <c r="G10" s="118" t="s">
        <v>140</v>
      </c>
    </row>
    <row r="11" spans="1:8" s="155" customFormat="1" ht="16.899999999999999" customHeight="1" x14ac:dyDescent="0.2">
      <c r="A11" s="161">
        <v>30</v>
      </c>
      <c r="B11" s="162" t="s">
        <v>115</v>
      </c>
      <c r="C11" s="188" t="s">
        <v>116</v>
      </c>
      <c r="D11" s="189">
        <v>39413</v>
      </c>
      <c r="E11" s="165" t="s">
        <v>41</v>
      </c>
      <c r="F11" s="118" t="s">
        <v>189</v>
      </c>
      <c r="G11" s="118" t="s">
        <v>117</v>
      </c>
      <c r="H11" s="154"/>
    </row>
    <row r="12" spans="1:8" s="155" customFormat="1" ht="16.899999999999999" customHeight="1" x14ac:dyDescent="0.25">
      <c r="A12" s="161">
        <v>37</v>
      </c>
      <c r="B12" s="191" t="s">
        <v>131</v>
      </c>
      <c r="C12" s="188" t="s">
        <v>132</v>
      </c>
      <c r="D12" s="192">
        <v>39535</v>
      </c>
      <c r="E12" s="167" t="s">
        <v>41</v>
      </c>
      <c r="F12" s="118" t="s">
        <v>189</v>
      </c>
      <c r="G12" s="118" t="s">
        <v>118</v>
      </c>
      <c r="H12" s="154"/>
    </row>
    <row r="13" spans="1:8" s="155" customFormat="1" ht="16.899999999999999" customHeight="1" x14ac:dyDescent="0.25">
      <c r="A13" s="161">
        <v>38</v>
      </c>
      <c r="B13" s="187" t="s">
        <v>133</v>
      </c>
      <c r="C13" s="188" t="s">
        <v>134</v>
      </c>
      <c r="D13" s="189">
        <v>39478</v>
      </c>
      <c r="E13" s="167" t="s">
        <v>41</v>
      </c>
      <c r="F13" s="118" t="s">
        <v>189</v>
      </c>
      <c r="G13" s="118" t="s">
        <v>135</v>
      </c>
      <c r="H13" s="154"/>
    </row>
    <row r="14" spans="1:8" ht="16.899999999999999" customHeight="1" x14ac:dyDescent="0.25">
      <c r="A14" s="161">
        <v>63</v>
      </c>
      <c r="B14" s="190" t="s">
        <v>127</v>
      </c>
      <c r="C14" s="188" t="s">
        <v>128</v>
      </c>
      <c r="D14" s="193">
        <v>39415</v>
      </c>
      <c r="E14" s="167" t="s">
        <v>41</v>
      </c>
      <c r="F14" s="118" t="s">
        <v>129</v>
      </c>
      <c r="G14" s="118" t="s">
        <v>130</v>
      </c>
      <c r="H14" s="131"/>
    </row>
    <row r="15" spans="1:8" ht="16.899999999999999" customHeight="1" x14ac:dyDescent="0.2">
      <c r="A15" s="161">
        <v>64</v>
      </c>
      <c r="B15" s="162" t="s">
        <v>104</v>
      </c>
      <c r="C15" s="163" t="s">
        <v>105</v>
      </c>
      <c r="D15" s="164">
        <v>39223</v>
      </c>
      <c r="E15" s="165" t="s">
        <v>64</v>
      </c>
      <c r="F15" s="118" t="s">
        <v>106</v>
      </c>
      <c r="G15" s="118" t="s">
        <v>107</v>
      </c>
      <c r="H15" s="131"/>
    </row>
    <row r="16" spans="1:8" ht="16.899999999999999" customHeight="1" x14ac:dyDescent="0.2">
      <c r="A16" s="161">
        <v>65</v>
      </c>
      <c r="B16" s="162" t="s">
        <v>108</v>
      </c>
      <c r="C16" s="163" t="s">
        <v>109</v>
      </c>
      <c r="D16" s="164">
        <v>39247</v>
      </c>
      <c r="E16" s="116" t="s">
        <v>41</v>
      </c>
      <c r="F16" s="118" t="s">
        <v>106</v>
      </c>
      <c r="G16" s="118" t="s">
        <v>110</v>
      </c>
      <c r="H16" s="131"/>
    </row>
    <row r="17" spans="1:8" ht="16.899999999999999" customHeight="1" x14ac:dyDescent="0.2">
      <c r="A17" s="161">
        <v>66</v>
      </c>
      <c r="B17" s="162" t="s">
        <v>111</v>
      </c>
      <c r="C17" s="163" t="s">
        <v>112</v>
      </c>
      <c r="D17" s="164">
        <v>39765</v>
      </c>
      <c r="E17" s="116" t="s">
        <v>41</v>
      </c>
      <c r="F17" s="118" t="s">
        <v>106</v>
      </c>
      <c r="G17" s="118" t="s">
        <v>107</v>
      </c>
      <c r="H17" s="131"/>
    </row>
    <row r="18" spans="1:8" ht="16.899999999999999" customHeight="1" x14ac:dyDescent="0.2">
      <c r="A18" s="161">
        <v>67</v>
      </c>
      <c r="B18" s="162" t="s">
        <v>113</v>
      </c>
      <c r="C18" s="163" t="s">
        <v>114</v>
      </c>
      <c r="D18" s="164">
        <v>39465</v>
      </c>
      <c r="E18" s="116" t="s">
        <v>41</v>
      </c>
      <c r="F18" s="118" t="s">
        <v>106</v>
      </c>
      <c r="G18" s="118" t="s">
        <v>107</v>
      </c>
      <c r="H18" s="131"/>
    </row>
    <row r="19" spans="1:8" ht="16.899999999999999" customHeight="1" x14ac:dyDescent="0.2">
      <c r="A19" s="161">
        <v>42</v>
      </c>
      <c r="B19" s="162" t="s">
        <v>143</v>
      </c>
      <c r="C19" s="163" t="s">
        <v>144</v>
      </c>
      <c r="D19" s="164">
        <v>39412</v>
      </c>
      <c r="E19" s="165" t="s">
        <v>41</v>
      </c>
      <c r="F19" s="118" t="s">
        <v>145</v>
      </c>
      <c r="G19" s="118" t="s">
        <v>146</v>
      </c>
    </row>
    <row r="20" spans="1:8" ht="16.899999999999999" customHeight="1" x14ac:dyDescent="0.2">
      <c r="A20" s="161">
        <v>43</v>
      </c>
      <c r="B20" s="162" t="s">
        <v>147</v>
      </c>
      <c r="C20" s="163" t="s">
        <v>148</v>
      </c>
      <c r="D20" s="164">
        <v>39144</v>
      </c>
      <c r="E20" s="165" t="s">
        <v>41</v>
      </c>
      <c r="F20" s="118" t="s">
        <v>145</v>
      </c>
      <c r="G20" s="118" t="s">
        <v>146</v>
      </c>
    </row>
    <row r="21" spans="1:8" ht="16.899999999999999" customHeight="1" x14ac:dyDescent="0.2">
      <c r="A21" s="161">
        <v>44</v>
      </c>
      <c r="B21" s="162" t="s">
        <v>149</v>
      </c>
      <c r="C21" s="163" t="s">
        <v>150</v>
      </c>
      <c r="D21" s="164">
        <v>39155</v>
      </c>
      <c r="E21" s="165" t="s">
        <v>41</v>
      </c>
      <c r="F21" s="118" t="s">
        <v>145</v>
      </c>
      <c r="G21" s="118" t="s">
        <v>146</v>
      </c>
    </row>
    <row r="22" spans="1:8" ht="16.899999999999999" customHeight="1" x14ac:dyDescent="0.2">
      <c r="A22" s="161">
        <v>48</v>
      </c>
      <c r="B22" s="162" t="s">
        <v>151</v>
      </c>
      <c r="C22" s="163" t="s">
        <v>152</v>
      </c>
      <c r="D22" s="164">
        <v>39690</v>
      </c>
      <c r="E22" s="165" t="s">
        <v>64</v>
      </c>
      <c r="F22" s="118" t="s">
        <v>153</v>
      </c>
      <c r="G22" s="118" t="s">
        <v>154</v>
      </c>
    </row>
    <row r="23" spans="1:8" ht="16.899999999999999" customHeight="1" x14ac:dyDescent="0.2">
      <c r="A23" s="161">
        <v>49</v>
      </c>
      <c r="B23" s="162" t="s">
        <v>155</v>
      </c>
      <c r="C23" s="163" t="s">
        <v>156</v>
      </c>
      <c r="D23" s="164">
        <v>39713</v>
      </c>
      <c r="E23" s="165" t="s">
        <v>64</v>
      </c>
      <c r="F23" s="118" t="s">
        <v>153</v>
      </c>
      <c r="G23" s="118" t="s">
        <v>154</v>
      </c>
    </row>
    <row r="24" spans="1:8" ht="16.899999999999999" customHeight="1" x14ac:dyDescent="0.2">
      <c r="A24" s="161">
        <v>81</v>
      </c>
      <c r="B24" s="162" t="s">
        <v>157</v>
      </c>
      <c r="C24" s="163" t="s">
        <v>158</v>
      </c>
      <c r="D24" s="164">
        <v>39591</v>
      </c>
      <c r="E24" s="165" t="s">
        <v>41</v>
      </c>
      <c r="F24" s="118" t="s">
        <v>159</v>
      </c>
      <c r="G24" s="118" t="s">
        <v>160</v>
      </c>
    </row>
    <row r="25" spans="1:8" ht="16.899999999999999" customHeight="1" x14ac:dyDescent="0.2">
      <c r="A25" s="161">
        <v>84</v>
      </c>
      <c r="B25" s="162" t="s">
        <v>161</v>
      </c>
      <c r="C25" s="163" t="s">
        <v>162</v>
      </c>
      <c r="D25" s="164">
        <v>39587</v>
      </c>
      <c r="E25" s="165" t="s">
        <v>41</v>
      </c>
      <c r="F25" s="118" t="s">
        <v>163</v>
      </c>
      <c r="G25" s="118" t="s">
        <v>164</v>
      </c>
    </row>
    <row r="26" spans="1:8" ht="16.899999999999999" customHeight="1" x14ac:dyDescent="0.2">
      <c r="A26" s="161">
        <v>86</v>
      </c>
      <c r="B26" s="162" t="s">
        <v>165</v>
      </c>
      <c r="C26" s="163" t="s">
        <v>166</v>
      </c>
      <c r="D26" s="164">
        <v>39379</v>
      </c>
      <c r="E26" s="165" t="s">
        <v>64</v>
      </c>
      <c r="F26" s="118" t="s">
        <v>163</v>
      </c>
      <c r="G26" s="118" t="s">
        <v>164</v>
      </c>
    </row>
    <row r="27" spans="1:8" ht="16.899999999999999" customHeight="1" x14ac:dyDescent="0.2">
      <c r="A27" s="161">
        <v>87</v>
      </c>
      <c r="B27" s="162" t="s">
        <v>167</v>
      </c>
      <c r="C27" s="163" t="s">
        <v>168</v>
      </c>
      <c r="D27" s="164">
        <v>39471</v>
      </c>
      <c r="E27" s="165" t="s">
        <v>41</v>
      </c>
      <c r="F27" s="118" t="s">
        <v>163</v>
      </c>
      <c r="G27" s="118" t="s">
        <v>164</v>
      </c>
    </row>
    <row r="28" spans="1:8" ht="16.899999999999999" customHeight="1" x14ac:dyDescent="0.2">
      <c r="A28" s="161">
        <v>88</v>
      </c>
      <c r="B28" s="162" t="s">
        <v>169</v>
      </c>
      <c r="C28" s="163" t="s">
        <v>170</v>
      </c>
      <c r="D28" s="164">
        <v>39632</v>
      </c>
      <c r="E28" s="165" t="s">
        <v>41</v>
      </c>
      <c r="F28" s="118" t="s">
        <v>163</v>
      </c>
      <c r="G28" s="118" t="s">
        <v>164</v>
      </c>
    </row>
    <row r="29" spans="1:8" ht="16.899999999999999" customHeight="1" x14ac:dyDescent="0.2">
      <c r="A29" s="161">
        <v>91</v>
      </c>
      <c r="B29" s="162" t="s">
        <v>171</v>
      </c>
      <c r="C29" s="163" t="s">
        <v>172</v>
      </c>
      <c r="D29" s="164">
        <v>39361</v>
      </c>
      <c r="E29" s="165" t="s">
        <v>41</v>
      </c>
      <c r="F29" s="118" t="s">
        <v>173</v>
      </c>
      <c r="G29" s="118" t="s">
        <v>174</v>
      </c>
    </row>
    <row r="30" spans="1:8" ht="16.899999999999999" customHeight="1" x14ac:dyDescent="0.2">
      <c r="A30" s="161">
        <v>92</v>
      </c>
      <c r="B30" s="162" t="s">
        <v>175</v>
      </c>
      <c r="C30" s="163" t="s">
        <v>176</v>
      </c>
      <c r="D30" s="164">
        <v>39773</v>
      </c>
      <c r="E30" s="165" t="s">
        <v>64</v>
      </c>
      <c r="F30" s="118" t="s">
        <v>173</v>
      </c>
      <c r="G30" s="118" t="s">
        <v>174</v>
      </c>
    </row>
    <row r="31" spans="1:8" ht="16.899999999999999" customHeight="1" x14ac:dyDescent="0.2">
      <c r="A31" s="161">
        <v>93</v>
      </c>
      <c r="B31" s="162" t="s">
        <v>177</v>
      </c>
      <c r="C31" s="163" t="s">
        <v>178</v>
      </c>
      <c r="D31" s="164">
        <v>39724</v>
      </c>
      <c r="E31" s="165" t="s">
        <v>64</v>
      </c>
      <c r="F31" s="118" t="s">
        <v>173</v>
      </c>
      <c r="G31" s="118" t="s">
        <v>174</v>
      </c>
    </row>
    <row r="32" spans="1:8" ht="16.899999999999999" customHeight="1" x14ac:dyDescent="0.2">
      <c r="A32" s="161">
        <v>95</v>
      </c>
      <c r="B32" s="162" t="s">
        <v>179</v>
      </c>
      <c r="C32" s="163" t="s">
        <v>180</v>
      </c>
      <c r="D32" s="164">
        <v>39274</v>
      </c>
      <c r="E32" s="165" t="s">
        <v>64</v>
      </c>
      <c r="F32" s="118" t="s">
        <v>173</v>
      </c>
      <c r="G32" s="118" t="s">
        <v>174</v>
      </c>
    </row>
    <row r="37" spans="1:1" ht="16.899999999999999" customHeight="1" x14ac:dyDescent="0.2">
      <c r="A37" s="42">
        <v>95</v>
      </c>
    </row>
    <row r="38" spans="1:1" ht="16.899999999999999" customHeight="1" x14ac:dyDescent="0.2">
      <c r="A38" s="42">
        <v>93</v>
      </c>
    </row>
    <row r="39" spans="1:1" ht="16.899999999999999" customHeight="1" x14ac:dyDescent="0.2">
      <c r="A39" s="42">
        <v>92</v>
      </c>
    </row>
    <row r="40" spans="1:1" ht="16.899999999999999" customHeight="1" x14ac:dyDescent="0.2">
      <c r="A40" s="42">
        <v>91</v>
      </c>
    </row>
    <row r="41" spans="1:1" ht="16.899999999999999" customHeight="1" x14ac:dyDescent="0.2">
      <c r="A41" s="42">
        <v>91</v>
      </c>
    </row>
    <row r="42" spans="1:1" ht="16.899999999999999" customHeight="1" x14ac:dyDescent="0.2">
      <c r="A42" s="42">
        <v>88</v>
      </c>
    </row>
    <row r="43" spans="1:1" ht="16.899999999999999" customHeight="1" x14ac:dyDescent="0.2">
      <c r="A43" s="42">
        <v>87</v>
      </c>
    </row>
    <row r="44" spans="1:1" ht="16.899999999999999" customHeight="1" x14ac:dyDescent="0.2">
      <c r="A44" s="42">
        <v>86</v>
      </c>
    </row>
    <row r="45" spans="1:1" ht="16.899999999999999" customHeight="1" x14ac:dyDescent="0.2">
      <c r="A45" s="42">
        <v>84</v>
      </c>
    </row>
    <row r="46" spans="1:1" ht="16.899999999999999" customHeight="1" x14ac:dyDescent="0.2">
      <c r="A46" s="42">
        <v>81</v>
      </c>
    </row>
    <row r="47" spans="1:1" ht="16.899999999999999" customHeight="1" x14ac:dyDescent="0.2">
      <c r="A47" s="42">
        <v>76</v>
      </c>
    </row>
    <row r="48" spans="1:1" ht="16.899999999999999" customHeight="1" x14ac:dyDescent="0.2">
      <c r="A48" s="42">
        <v>67</v>
      </c>
    </row>
    <row r="49" spans="1:1" ht="16.899999999999999" customHeight="1" x14ac:dyDescent="0.2">
      <c r="A49" s="42">
        <v>66</v>
      </c>
    </row>
    <row r="50" spans="1:1" ht="16.899999999999999" customHeight="1" x14ac:dyDescent="0.2">
      <c r="A50" s="42">
        <v>65</v>
      </c>
    </row>
    <row r="51" spans="1:1" ht="16.899999999999999" customHeight="1" x14ac:dyDescent="0.2">
      <c r="A51" s="42">
        <v>63</v>
      </c>
    </row>
    <row r="52" spans="1:1" ht="16.899999999999999" customHeight="1" x14ac:dyDescent="0.2">
      <c r="A52" s="42">
        <v>58</v>
      </c>
    </row>
    <row r="53" spans="1:1" ht="16.899999999999999" customHeight="1" x14ac:dyDescent="0.2">
      <c r="A53" s="42">
        <v>57</v>
      </c>
    </row>
    <row r="54" spans="1:1" ht="16.899999999999999" customHeight="1" x14ac:dyDescent="0.2">
      <c r="A54" s="42">
        <v>55</v>
      </c>
    </row>
    <row r="55" spans="1:1" ht="16.899999999999999" customHeight="1" x14ac:dyDescent="0.2">
      <c r="A55" s="42">
        <v>54</v>
      </c>
    </row>
    <row r="56" spans="1:1" ht="16.899999999999999" customHeight="1" x14ac:dyDescent="0.2">
      <c r="A56" s="42">
        <v>48</v>
      </c>
    </row>
    <row r="57" spans="1:1" ht="16.899999999999999" customHeight="1" x14ac:dyDescent="0.2">
      <c r="A57" s="42">
        <v>44</v>
      </c>
    </row>
    <row r="58" spans="1:1" ht="16.899999999999999" customHeight="1" x14ac:dyDescent="0.2">
      <c r="A58" s="42">
        <v>43</v>
      </c>
    </row>
    <row r="59" spans="1:1" ht="16.899999999999999" customHeight="1" x14ac:dyDescent="0.2">
      <c r="A59" s="42">
        <v>42</v>
      </c>
    </row>
    <row r="60" spans="1:1" ht="16.899999999999999" customHeight="1" x14ac:dyDescent="0.2">
      <c r="A60" s="42">
        <v>38</v>
      </c>
    </row>
    <row r="61" spans="1:1" ht="16.899999999999999" customHeight="1" x14ac:dyDescent="0.2">
      <c r="A61" s="42">
        <v>37</v>
      </c>
    </row>
    <row r="62" spans="1:1" ht="16.899999999999999" customHeight="1" x14ac:dyDescent="0.2">
      <c r="A62" s="42">
        <v>30</v>
      </c>
    </row>
    <row r="63" spans="1:1" ht="16.899999999999999" customHeight="1" x14ac:dyDescent="0.2">
      <c r="A63" s="42">
        <v>3</v>
      </c>
    </row>
    <row r="64" spans="1:1" ht="16.899999999999999" customHeight="1" x14ac:dyDescent="0.2">
      <c r="A64" s="42">
        <v>1</v>
      </c>
    </row>
  </sheetData>
  <sortState xmlns:xlrd2="http://schemas.microsoft.com/office/spreadsheetml/2017/richdata2" ref="A37:A64">
    <sortCondition descending="1" ref="A37:A64"/>
  </sortState>
  <conditionalFormatting sqref="A33:A36 A65:A1048576">
    <cfRule type="duplicateValues" dxfId="21" priority="30"/>
  </conditionalFormatting>
  <conditionalFormatting sqref="B33:B1048576">
    <cfRule type="duplicateValues" dxfId="20" priority="34"/>
  </conditionalFormatting>
  <conditionalFormatting sqref="A1">
    <cfRule type="duplicateValues" dxfId="19" priority="64"/>
  </conditionalFormatting>
  <conditionalFormatting sqref="B1">
    <cfRule type="duplicateValues" dxfId="18" priority="66"/>
  </conditionalFormatting>
  <conditionalFormatting sqref="A4">
    <cfRule type="duplicateValues" dxfId="17" priority="2"/>
  </conditionalFormatting>
  <conditionalFormatting sqref="B4">
    <cfRule type="duplicateValues" dxfId="16" priority="1"/>
  </conditionalFormatting>
  <conditionalFormatting sqref="B17:B32 B5:B9 B2:B3">
    <cfRule type="duplicateValues" dxfId="15" priority="3"/>
  </conditionalFormatting>
  <conditionalFormatting sqref="A5:A32 A2:A3">
    <cfRule type="duplicateValues" dxfId="14" priority="4"/>
  </conditionalFormatting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L109"/>
  <sheetViews>
    <sheetView view="pageBreakPreview" topLeftCell="A29" zoomScaleSheetLayoutView="100" workbookViewId="0">
      <selection activeCell="B43" sqref="B43"/>
    </sheetView>
  </sheetViews>
  <sheetFormatPr defaultColWidth="9.140625" defaultRowHeight="12.75" x14ac:dyDescent="0.2"/>
  <cols>
    <col min="1" max="1" width="7" style="79" customWidth="1"/>
    <col min="2" max="2" width="51.7109375" style="79" customWidth="1"/>
    <col min="3" max="3" width="11.7109375" style="129" customWidth="1"/>
    <col min="4" max="4" width="12.7109375" style="79" customWidth="1"/>
    <col min="5" max="5" width="7.7109375" style="79" customWidth="1"/>
    <col min="6" max="6" width="54.42578125" style="79" customWidth="1"/>
    <col min="7" max="7" width="17.28515625" style="79" customWidth="1"/>
    <col min="8" max="16384" width="9.140625" style="79"/>
  </cols>
  <sheetData>
    <row r="1" spans="1:12" ht="15.75" customHeight="1" x14ac:dyDescent="0.2">
      <c r="A1" s="234" t="s">
        <v>0</v>
      </c>
      <c r="B1" s="234"/>
      <c r="C1" s="234"/>
      <c r="D1" s="234"/>
      <c r="E1" s="234"/>
      <c r="F1" s="234"/>
      <c r="G1" s="234"/>
    </row>
    <row r="2" spans="1:12" ht="15.75" customHeight="1" x14ac:dyDescent="0.2">
      <c r="A2" s="234" t="s">
        <v>85</v>
      </c>
      <c r="B2" s="234"/>
      <c r="C2" s="234"/>
      <c r="D2" s="234"/>
      <c r="E2" s="234"/>
      <c r="F2" s="234"/>
      <c r="G2" s="234"/>
    </row>
    <row r="3" spans="1:12" ht="15.75" customHeight="1" x14ac:dyDescent="0.2">
      <c r="A3" s="234" t="s">
        <v>10</v>
      </c>
      <c r="B3" s="234"/>
      <c r="C3" s="234"/>
      <c r="D3" s="234"/>
      <c r="E3" s="234"/>
      <c r="F3" s="234"/>
      <c r="G3" s="234"/>
    </row>
    <row r="4" spans="1:12" ht="21" x14ac:dyDescent="0.2">
      <c r="A4" s="234" t="s">
        <v>27</v>
      </c>
      <c r="B4" s="234"/>
      <c r="C4" s="234"/>
      <c r="D4" s="234"/>
      <c r="E4" s="234"/>
      <c r="F4" s="234"/>
      <c r="G4" s="234"/>
    </row>
    <row r="5" spans="1:12" ht="21" customHeight="1" x14ac:dyDescent="0.2">
      <c r="A5" s="218"/>
      <c r="B5" s="218"/>
      <c r="C5" s="218"/>
      <c r="D5" s="218"/>
      <c r="E5" s="218"/>
      <c r="F5" s="218"/>
      <c r="G5" s="218"/>
      <c r="J5" s="80"/>
    </row>
    <row r="6" spans="1:12" s="81" customFormat="1" ht="28.5" x14ac:dyDescent="0.2">
      <c r="A6" s="229" t="s">
        <v>98</v>
      </c>
      <c r="B6" s="229"/>
      <c r="C6" s="229"/>
      <c r="D6" s="229"/>
      <c r="E6" s="229"/>
      <c r="F6" s="229"/>
      <c r="G6" s="229"/>
      <c r="L6" s="80"/>
    </row>
    <row r="7" spans="1:12" s="81" customFormat="1" ht="18" customHeight="1" x14ac:dyDescent="0.2">
      <c r="A7" s="227" t="s">
        <v>16</v>
      </c>
      <c r="B7" s="227"/>
      <c r="C7" s="227"/>
      <c r="D7" s="227"/>
      <c r="E7" s="227"/>
      <c r="F7" s="227"/>
      <c r="G7" s="227"/>
    </row>
    <row r="8" spans="1:12" s="81" customFormat="1" ht="4.5" customHeight="1" thickBot="1" x14ac:dyDescent="0.25">
      <c r="A8" s="230"/>
      <c r="B8" s="230"/>
      <c r="C8" s="230"/>
      <c r="D8" s="230"/>
      <c r="E8" s="230"/>
      <c r="F8" s="230"/>
      <c r="G8" s="82"/>
    </row>
    <row r="9" spans="1:12" ht="19.5" customHeight="1" thickTop="1" x14ac:dyDescent="0.2">
      <c r="A9" s="231" t="s">
        <v>68</v>
      </c>
      <c r="B9" s="232"/>
      <c r="C9" s="232"/>
      <c r="D9" s="232"/>
      <c r="E9" s="232"/>
      <c r="F9" s="232"/>
      <c r="G9" s="233"/>
    </row>
    <row r="10" spans="1:12" ht="18" customHeight="1" x14ac:dyDescent="0.2">
      <c r="A10" s="214" t="s">
        <v>63</v>
      </c>
      <c r="B10" s="215"/>
      <c r="C10" s="215"/>
      <c r="D10" s="215"/>
      <c r="E10" s="215"/>
      <c r="F10" s="215"/>
      <c r="G10" s="216"/>
    </row>
    <row r="11" spans="1:12" ht="19.5" customHeight="1" x14ac:dyDescent="0.2">
      <c r="A11" s="214" t="s">
        <v>83</v>
      </c>
      <c r="B11" s="215"/>
      <c r="C11" s="215"/>
      <c r="D11" s="215"/>
      <c r="E11" s="215"/>
      <c r="F11" s="215"/>
      <c r="G11" s="216"/>
    </row>
    <row r="12" spans="1:12" ht="5.25" customHeight="1" x14ac:dyDescent="0.2">
      <c r="A12" s="226"/>
      <c r="B12" s="227"/>
      <c r="C12" s="227"/>
      <c r="D12" s="227"/>
      <c r="E12" s="227"/>
      <c r="F12" s="227"/>
      <c r="G12" s="228"/>
    </row>
    <row r="13" spans="1:12" ht="15" x14ac:dyDescent="0.25">
      <c r="A13" s="83" t="s">
        <v>69</v>
      </c>
      <c r="B13" s="84"/>
      <c r="C13" s="152" t="s">
        <v>81</v>
      </c>
      <c r="D13" s="4"/>
      <c r="E13" s="4"/>
      <c r="F13" s="157" t="s">
        <v>30</v>
      </c>
      <c r="G13" s="158" t="s">
        <v>82</v>
      </c>
    </row>
    <row r="14" spans="1:12" ht="15" x14ac:dyDescent="0.2">
      <c r="A14" s="85" t="s">
        <v>65</v>
      </c>
      <c r="B14" s="86"/>
      <c r="C14" s="87" t="s">
        <v>99</v>
      </c>
      <c r="D14" s="86"/>
      <c r="E14" s="86"/>
      <c r="F14" s="88" t="s">
        <v>86</v>
      </c>
      <c r="G14" s="173" t="s">
        <v>97</v>
      </c>
    </row>
    <row r="15" spans="1:12" ht="15" x14ac:dyDescent="0.2">
      <c r="A15" s="89" t="s">
        <v>9</v>
      </c>
      <c r="B15" s="90"/>
      <c r="C15" s="91"/>
      <c r="D15" s="90"/>
      <c r="E15" s="90"/>
      <c r="F15" s="92"/>
      <c r="G15" s="93"/>
    </row>
    <row r="16" spans="1:12" ht="15" x14ac:dyDescent="0.2">
      <c r="A16" s="94" t="s">
        <v>18</v>
      </c>
      <c r="B16" s="6"/>
      <c r="C16" s="95"/>
      <c r="D16" s="6"/>
      <c r="E16" s="8"/>
      <c r="F16" s="96"/>
      <c r="G16" s="97"/>
    </row>
    <row r="17" spans="1:8" ht="15" x14ac:dyDescent="0.2">
      <c r="A17" s="94" t="s">
        <v>19</v>
      </c>
      <c r="B17" s="6"/>
      <c r="C17" s="95"/>
      <c r="D17" s="6"/>
      <c r="E17" s="8" t="s">
        <v>95</v>
      </c>
      <c r="F17" s="96"/>
      <c r="G17" s="97"/>
    </row>
    <row r="18" spans="1:8" ht="15" x14ac:dyDescent="0.2">
      <c r="A18" s="94" t="s">
        <v>20</v>
      </c>
      <c r="B18" s="6"/>
      <c r="C18" s="95"/>
      <c r="D18" s="6"/>
      <c r="E18" s="8" t="s">
        <v>96</v>
      </c>
      <c r="F18" s="96"/>
      <c r="G18" s="98"/>
    </row>
    <row r="19" spans="1:8" ht="15.75" thickBot="1" x14ac:dyDescent="0.25">
      <c r="A19" s="99" t="s">
        <v>15</v>
      </c>
      <c r="B19" s="100"/>
      <c r="C19" s="101"/>
      <c r="D19" s="100"/>
      <c r="E19" s="153" t="s">
        <v>202</v>
      </c>
      <c r="F19" s="102"/>
      <c r="G19" s="103"/>
    </row>
    <row r="20" spans="1:8" ht="9" customHeight="1" thickTop="1" thickBot="1" x14ac:dyDescent="0.25">
      <c r="A20" s="104"/>
      <c r="B20" s="105"/>
      <c r="C20" s="106"/>
      <c r="D20" s="105"/>
      <c r="E20" s="105"/>
      <c r="F20" s="105"/>
      <c r="G20" s="107"/>
    </row>
    <row r="21" spans="1:8" s="111" customFormat="1" ht="33.6" customHeight="1" thickTop="1" thickBot="1" x14ac:dyDescent="0.25">
      <c r="A21" s="168" t="s">
        <v>12</v>
      </c>
      <c r="B21" s="108" t="s">
        <v>2</v>
      </c>
      <c r="C21" s="109" t="s">
        <v>44</v>
      </c>
      <c r="D21" s="75" t="s">
        <v>8</v>
      </c>
      <c r="E21" s="78" t="s">
        <v>70</v>
      </c>
      <c r="F21" s="78" t="s">
        <v>71</v>
      </c>
      <c r="G21" s="110"/>
    </row>
    <row r="22" spans="1:8" s="111" customFormat="1" ht="21.6" customHeight="1" thickTop="1" x14ac:dyDescent="0.2">
      <c r="A22" s="208"/>
      <c r="B22" s="112"/>
      <c r="C22" s="113"/>
      <c r="D22" s="112"/>
      <c r="E22" s="112"/>
      <c r="F22" s="112"/>
      <c r="G22" s="170"/>
    </row>
    <row r="23" spans="1:8" s="111" customFormat="1" ht="21.6" customHeight="1" x14ac:dyDescent="0.2">
      <c r="A23" s="209"/>
      <c r="B23" s="114" t="s">
        <v>94</v>
      </c>
      <c r="C23" s="115"/>
      <c r="D23" s="116"/>
      <c r="E23" s="117"/>
      <c r="F23" s="118"/>
      <c r="G23" s="171"/>
      <c r="H23" s="119"/>
    </row>
    <row r="24" spans="1:8" s="111" customFormat="1" ht="21.6" customHeight="1" x14ac:dyDescent="0.2">
      <c r="A24" s="210">
        <v>1</v>
      </c>
      <c r="B24" s="174" t="str">
        <f>VLOOKUP(A24,'База спортсменов'!A:H,3,FALSE)</f>
        <v>ТИНЬКОВА Софья Олеговна</v>
      </c>
      <c r="C24" s="175">
        <f>VLOOKUP(A24,'База спортсменов'!A:H,4,FALSE)</f>
        <v>39565</v>
      </c>
      <c r="D24" s="176" t="str">
        <f>VLOOKUP(A24,'База спортсменов'!A:H,5,FALSE)</f>
        <v>КМС</v>
      </c>
      <c r="E24" s="177" t="str">
        <f>IF(VLOOKUP(A24,'База спортсменов'!A:H,8,FALSE)&gt;0,VLOOKUP(A24,'База спортсменов'!A:H,8,FALSE),"")</f>
        <v/>
      </c>
      <c r="F24" s="178" t="str">
        <f>VLOOKUP(A24,'База спортсменов'!A:H,7,FALSE)</f>
        <v>МБУДО СШОР № 8</v>
      </c>
      <c r="G24" s="179"/>
      <c r="H24" s="119" t="str">
        <f>VLOOKUP(A24,'База спортсменов'!A:H,6,FALSE)</f>
        <v>Воронежская область</v>
      </c>
    </row>
    <row r="25" spans="1:8" s="111" customFormat="1" ht="21.6" customHeight="1" x14ac:dyDescent="0.2">
      <c r="A25" s="210">
        <v>3</v>
      </c>
      <c r="B25" s="174" t="str">
        <f>VLOOKUP(A25,'База спортсменов'!A:H,3,FALSE)</f>
        <v>КОЛУПАЕВА Кристина Ивановна</v>
      </c>
      <c r="C25" s="175">
        <f>VLOOKUP(A25,'База спортсменов'!A:H,4,FALSE)</f>
        <v>39525</v>
      </c>
      <c r="D25" s="176" t="str">
        <f>VLOOKUP(A25,'База спортсменов'!A:H,5,FALSE)</f>
        <v>КМС</v>
      </c>
      <c r="E25" s="177" t="str">
        <f>IF(VLOOKUP(A25,'База спортсменов'!A:H,8,FALSE)&gt;0,VLOOKUP(A25,'База спортсменов'!A:H,8,FALSE),"")</f>
        <v/>
      </c>
      <c r="F25" s="178" t="str">
        <f>VLOOKUP(A25,'База спортсменов'!A:H,7,FALSE)</f>
        <v>ГБУ ДО ВО "СШОР №1"</v>
      </c>
      <c r="G25" s="179"/>
      <c r="H25" s="119" t="str">
        <f>VLOOKUP(A25,'База спортсменов'!A:H,6,FALSE)</f>
        <v>Воронежская область</v>
      </c>
    </row>
    <row r="26" spans="1:8" s="205" customFormat="1" ht="21.6" customHeight="1" x14ac:dyDescent="0.2">
      <c r="A26" s="207"/>
      <c r="B26" s="156" t="s">
        <v>190</v>
      </c>
      <c r="C26" s="164"/>
      <c r="D26" s="165"/>
      <c r="E26" s="162"/>
      <c r="F26" s="118"/>
      <c r="G26" s="179"/>
    </row>
    <row r="27" spans="1:8" s="111" customFormat="1" ht="21.6" customHeight="1" x14ac:dyDescent="0.2">
      <c r="A27" s="210"/>
      <c r="B27" s="174"/>
      <c r="C27" s="175"/>
      <c r="D27" s="176"/>
      <c r="E27" s="177"/>
      <c r="F27" s="178"/>
      <c r="G27" s="179"/>
      <c r="H27" s="119"/>
    </row>
    <row r="28" spans="1:8" s="111" customFormat="1" ht="21.6" customHeight="1" x14ac:dyDescent="0.2">
      <c r="A28" s="210"/>
      <c r="B28" s="204" t="s">
        <v>189</v>
      </c>
      <c r="C28" s="175"/>
      <c r="D28" s="176"/>
      <c r="E28" s="177"/>
      <c r="F28" s="178"/>
      <c r="G28" s="179"/>
      <c r="H28" s="119"/>
    </row>
    <row r="29" spans="1:8" s="111" customFormat="1" ht="21.6" customHeight="1" x14ac:dyDescent="0.2">
      <c r="A29" s="210">
        <v>30</v>
      </c>
      <c r="B29" s="174" t="str">
        <f>VLOOKUP(A29,'База спортсменов'!A:H,3,FALSE)</f>
        <v>ГОРБАЧЕНКО Полина Ильинична</v>
      </c>
      <c r="C29" s="175">
        <f>VLOOKUP(A29,'База спортсменов'!A:H,4,FALSE)</f>
        <v>39413</v>
      </c>
      <c r="D29" s="176" t="str">
        <f>VLOOKUP(A29,'База спортсменов'!A:H,5,FALSE)</f>
        <v>КМС</v>
      </c>
      <c r="E29" s="177" t="str">
        <f>IF(VLOOKUP(A29,'База спортсменов'!A:H,8,FALSE)&gt;0,VLOOKUP(A29,'База спортсменов'!A:H,8,FALSE),"")</f>
        <v/>
      </c>
      <c r="F29" s="178" t="str">
        <f>VLOOKUP(A29,'База спортсменов'!A:H,7,FALSE)</f>
        <v>ГБУ ДО СШОР им. В. Коренькова СГУОР</v>
      </c>
      <c r="G29" s="179"/>
      <c r="H29" s="119" t="str">
        <f>VLOOKUP(A29,'База спортсменов'!A:H,6,FALSE)</f>
        <v>г. Санкт-Петербург</v>
      </c>
    </row>
    <row r="30" spans="1:8" s="111" customFormat="1" ht="21.6" customHeight="1" x14ac:dyDescent="0.2">
      <c r="A30" s="210">
        <v>37</v>
      </c>
      <c r="B30" s="174" t="str">
        <f>VLOOKUP(A30,'База спортсменов'!A:H,3,FALSE)</f>
        <v>БАРАНОВА Екатерина Викторовна</v>
      </c>
      <c r="C30" s="175">
        <f>VLOOKUP(A30,'База спортсменов'!A:H,4,FALSE)</f>
        <v>39535</v>
      </c>
      <c r="D30" s="176" t="str">
        <f>VLOOKUP(A30,'База спортсменов'!A:H,5,FALSE)</f>
        <v>КМС</v>
      </c>
      <c r="E30" s="177" t="str">
        <f>IF(VLOOKUP(A30,'База спортсменов'!A:H,8,FALSE)&gt;0,VLOOKUP(A30,'База спортсменов'!A:H,8,FALSE),"")</f>
        <v/>
      </c>
      <c r="F30" s="178" t="str">
        <f>VLOOKUP(A30,'База спортсменов'!A:H,7,FALSE)</f>
        <v>ГБУ ДО СШОР им. В. Коренькова</v>
      </c>
      <c r="G30" s="179"/>
      <c r="H30" s="119" t="str">
        <f>VLOOKUP(A30,'База спортсменов'!A:H,6,FALSE)</f>
        <v>г. Санкт-Петербург</v>
      </c>
    </row>
    <row r="31" spans="1:8" s="111" customFormat="1" ht="21.6" customHeight="1" x14ac:dyDescent="0.2">
      <c r="A31" s="210">
        <v>38</v>
      </c>
      <c r="B31" s="174" t="str">
        <f>VLOOKUP(A31,'База спортсменов'!A:H,3,FALSE)</f>
        <v>ХАТУНЦЕВА Александра Васильевна</v>
      </c>
      <c r="C31" s="175">
        <f>VLOOKUP(A31,'База спортсменов'!A:H,4,FALSE)</f>
        <v>39478</v>
      </c>
      <c r="D31" s="176" t="str">
        <f>VLOOKUP(A31,'База спортсменов'!A:H,5,FALSE)</f>
        <v>КМС</v>
      </c>
      <c r="E31" s="177" t="str">
        <f>IF(VLOOKUP(A31,'База спортсменов'!A:H,8,FALSE)&gt;0,VLOOKUP(A31,'База спортсменов'!A:H,8,FALSE),"")</f>
        <v/>
      </c>
      <c r="F31" s="178" t="str">
        <f>VLOOKUP(A31,'База спортсменов'!A:H,7,FALSE)</f>
        <v>ГБОУ ШИ "Олимпийский резерв"</v>
      </c>
      <c r="G31" s="179"/>
      <c r="H31" s="119" t="str">
        <f>VLOOKUP(A31,'База спортсменов'!A:H,6,FALSE)</f>
        <v>г. Санкт-Петербург</v>
      </c>
    </row>
    <row r="32" spans="1:8" s="205" customFormat="1" ht="21.6" customHeight="1" x14ac:dyDescent="0.2">
      <c r="A32" s="211"/>
      <c r="B32" s="156" t="s">
        <v>191</v>
      </c>
      <c r="C32" s="164"/>
      <c r="D32" s="165"/>
      <c r="E32" s="162"/>
      <c r="F32" s="118"/>
      <c r="G32" s="179"/>
    </row>
    <row r="33" spans="1:9" s="111" customFormat="1" ht="21.6" customHeight="1" x14ac:dyDescent="0.2">
      <c r="A33" s="210"/>
      <c r="B33" s="174"/>
      <c r="C33" s="175"/>
      <c r="D33" s="176"/>
      <c r="E33" s="177"/>
      <c r="F33" s="178"/>
      <c r="G33" s="179"/>
      <c r="H33" s="119"/>
    </row>
    <row r="34" spans="1:9" s="111" customFormat="1" ht="21.6" customHeight="1" x14ac:dyDescent="0.2">
      <c r="A34" s="210"/>
      <c r="B34" s="204" t="s">
        <v>145</v>
      </c>
      <c r="C34" s="175"/>
      <c r="D34" s="176"/>
      <c r="E34" s="177"/>
      <c r="F34" s="178"/>
      <c r="G34" s="179"/>
      <c r="H34" s="119"/>
    </row>
    <row r="35" spans="1:9" s="111" customFormat="1" ht="21.6" customHeight="1" x14ac:dyDescent="0.2">
      <c r="A35" s="210">
        <v>42</v>
      </c>
      <c r="B35" s="174" t="str">
        <f>VLOOKUP(A35,'База спортсменов'!A:H,3,FALSE)</f>
        <v>ЛИПЧАНСКАЯ Анастасия Валерьевна</v>
      </c>
      <c r="C35" s="175">
        <f>VLOOKUP(A35,'База спортсменов'!A:H,4,FALSE)</f>
        <v>39412</v>
      </c>
      <c r="D35" s="176" t="str">
        <f>VLOOKUP(A35,'База спортсменов'!A:H,5,FALSE)</f>
        <v>КМС</v>
      </c>
      <c r="E35" s="177" t="str">
        <f>IF(VLOOKUP(A35,'База спортсменов'!A:H,8,FALSE)&gt;0,VLOOKUP(A35,'База спортсменов'!A:H,8,FALSE),"")</f>
        <v/>
      </c>
      <c r="F35" s="178" t="str">
        <f>VLOOKUP(A35,'База спортсменов'!A:H,7,FALSE)</f>
        <v>ГБПОУ РО "РОУОР"</v>
      </c>
      <c r="G35" s="179"/>
      <c r="H35" s="119" t="str">
        <f>VLOOKUP(A35,'База спортсменов'!A:H,6,FALSE)</f>
        <v>Ростовская область</v>
      </c>
    </row>
    <row r="36" spans="1:9" s="111" customFormat="1" ht="21.6" customHeight="1" x14ac:dyDescent="0.2">
      <c r="A36" s="210">
        <v>43</v>
      </c>
      <c r="B36" s="174" t="str">
        <f>VLOOKUP(A36,'База спортсменов'!A:H,3,FALSE)</f>
        <v>КИРИЧЕНКО Лилиана Юрьевна</v>
      </c>
      <c r="C36" s="175">
        <f>VLOOKUP(A36,'База спортсменов'!A:H,4,FALSE)</f>
        <v>39144</v>
      </c>
      <c r="D36" s="176" t="str">
        <f>VLOOKUP(A36,'База спортсменов'!A:H,5,FALSE)</f>
        <v>КМС</v>
      </c>
      <c r="E36" s="177" t="str">
        <f>IF(VLOOKUP(A36,'База спортсменов'!A:H,8,FALSE)&gt;0,VLOOKUP(A36,'База спортсменов'!A:H,8,FALSE),"")</f>
        <v/>
      </c>
      <c r="F36" s="178" t="str">
        <f>VLOOKUP(A36,'База спортсменов'!A:H,7,FALSE)</f>
        <v>ГБПОУ РО "РОУОР"</v>
      </c>
      <c r="G36" s="179"/>
      <c r="H36" s="119" t="str">
        <f>VLOOKUP(A36,'База спортсменов'!A:H,6,FALSE)</f>
        <v>Ростовская область</v>
      </c>
    </row>
    <row r="37" spans="1:9" s="111" customFormat="1" ht="21.6" customHeight="1" x14ac:dyDescent="0.2">
      <c r="A37" s="210">
        <v>44</v>
      </c>
      <c r="B37" s="174" t="str">
        <f>VLOOKUP(A37,'База спортсменов'!A:H,3,FALSE)</f>
        <v>СОКОЛ Полина Денисовна</v>
      </c>
      <c r="C37" s="175">
        <f>VLOOKUP(A37,'База спортсменов'!A:H,4,FALSE)</f>
        <v>39155</v>
      </c>
      <c r="D37" s="176" t="str">
        <f>VLOOKUP(A37,'База спортсменов'!A:H,5,FALSE)</f>
        <v>КМС</v>
      </c>
      <c r="E37" s="177" t="str">
        <f>IF(VLOOKUP(A37,'База спортсменов'!A:H,8,FALSE)&gt;0,VLOOKUP(A37,'База спортсменов'!A:H,8,FALSE),"")</f>
        <v/>
      </c>
      <c r="F37" s="178" t="str">
        <f>VLOOKUP(A37,'База спортсменов'!A:H,7,FALSE)</f>
        <v>ГБПОУ РО "РОУОР"</v>
      </c>
      <c r="G37" s="179"/>
      <c r="H37" s="119" t="str">
        <f>VLOOKUP(A37,'База спортсменов'!A:H,6,FALSE)</f>
        <v>Ростовская область</v>
      </c>
    </row>
    <row r="38" spans="1:9" s="205" customFormat="1" ht="21.6" customHeight="1" x14ac:dyDescent="0.2">
      <c r="A38" s="212"/>
      <c r="B38" s="225" t="s">
        <v>192</v>
      </c>
      <c r="C38" s="225"/>
      <c r="D38" s="225"/>
      <c r="E38" s="162"/>
      <c r="F38" s="118"/>
      <c r="G38" s="179"/>
    </row>
    <row r="39" spans="1:9" s="111" customFormat="1" ht="21.6" customHeight="1" x14ac:dyDescent="0.2">
      <c r="A39" s="210"/>
      <c r="B39" s="174"/>
      <c r="C39" s="175"/>
      <c r="D39" s="176"/>
      <c r="E39" s="177"/>
      <c r="F39" s="178"/>
      <c r="G39" s="179"/>
      <c r="H39" s="119"/>
    </row>
    <row r="40" spans="1:9" s="111" customFormat="1" ht="21.6" customHeight="1" x14ac:dyDescent="0.2">
      <c r="A40" s="210"/>
      <c r="B40" s="204" t="s">
        <v>188</v>
      </c>
      <c r="C40" s="175"/>
      <c r="D40" s="176"/>
      <c r="E40" s="177"/>
      <c r="F40" s="178"/>
      <c r="G40" s="179"/>
      <c r="H40" s="119"/>
    </row>
    <row r="41" spans="1:9" s="111" customFormat="1" ht="21.6" customHeight="1" x14ac:dyDescent="0.2">
      <c r="A41" s="210">
        <v>48</v>
      </c>
      <c r="B41" s="174" t="str">
        <f>VLOOKUP(A41,'База спортсменов'!A:H,3,FALSE)</f>
        <v>СВИРЩУК Анастасия Анатольевна</v>
      </c>
      <c r="C41" s="175">
        <f>VLOOKUP(A41,'База спортсменов'!A:H,4,FALSE)</f>
        <v>39690</v>
      </c>
      <c r="D41" s="176" t="str">
        <f>VLOOKUP(A41,'База спортсменов'!A:H,5,FALSE)</f>
        <v>1 СР</v>
      </c>
      <c r="E41" s="177" t="str">
        <f>IF(VLOOKUP(A41,'База спортсменов'!A:H,8,FALSE)&gt;0,VLOOKUP(A41,'База спортсменов'!A:H,8,FALSE),"")</f>
        <v/>
      </c>
      <c r="F41" s="178" t="str">
        <f>VLOOKUP(A41,'База спортсменов'!A:H,7,FALSE)</f>
        <v>ГБУ ДО ДНР СШОР по велосипедному спорту</v>
      </c>
      <c r="G41" s="179"/>
      <c r="H41" s="119" t="str">
        <f>VLOOKUP(A41,'База спортсменов'!A:H,6,FALSE)</f>
        <v>ДНР</v>
      </c>
    </row>
    <row r="42" spans="1:9" s="206" customFormat="1" ht="21.6" customHeight="1" x14ac:dyDescent="0.2">
      <c r="A42" s="211"/>
      <c r="B42" s="156" t="s">
        <v>193</v>
      </c>
      <c r="C42" s="164"/>
      <c r="D42" s="165"/>
      <c r="E42" s="162"/>
      <c r="F42" s="118"/>
      <c r="G42" s="179"/>
      <c r="H42" s="205"/>
      <c r="I42" s="205"/>
    </row>
    <row r="43" spans="1:9" s="111" customFormat="1" ht="21.6" customHeight="1" x14ac:dyDescent="0.2">
      <c r="A43" s="210"/>
      <c r="B43" s="174"/>
      <c r="C43" s="175"/>
      <c r="D43" s="176"/>
      <c r="E43" s="177"/>
      <c r="F43" s="178"/>
      <c r="G43" s="179"/>
      <c r="H43" s="119"/>
    </row>
    <row r="44" spans="1:9" s="111" customFormat="1" ht="21.6" customHeight="1" x14ac:dyDescent="0.2">
      <c r="A44" s="210"/>
      <c r="B44" s="204" t="s">
        <v>121</v>
      </c>
      <c r="C44" s="175"/>
      <c r="D44" s="176"/>
      <c r="E44" s="177"/>
      <c r="F44" s="178"/>
      <c r="G44" s="179"/>
      <c r="H44" s="119"/>
    </row>
    <row r="45" spans="1:9" s="111" customFormat="1" ht="33" customHeight="1" x14ac:dyDescent="0.2">
      <c r="A45" s="210">
        <v>54</v>
      </c>
      <c r="B45" s="174" t="str">
        <f>VLOOKUP(A45,'База спортсменов'!A:H,3,FALSE)</f>
        <v>ШИШКИНА Виктория Романовна</v>
      </c>
      <c r="C45" s="175">
        <f>VLOOKUP(A45,'База спортсменов'!A:H,4,FALSE)</f>
        <v>39607</v>
      </c>
      <c r="D45" s="176" t="str">
        <f>VLOOKUP(A45,'База спортсменов'!A:H,5,FALSE)</f>
        <v>КМС</v>
      </c>
      <c r="E45" s="177" t="str">
        <f>IF(VLOOKUP(A45,'База спортсменов'!A:H,8,FALSE)&gt;0,VLOOKUP(A45,'База спортсменов'!A:H,8,FALSE),"")</f>
        <v/>
      </c>
      <c r="F45" s="178" t="str">
        <f>VLOOKUP(A45,'База спортсменов'!A:H,7,FALSE)</f>
        <v>ОГКУ ДО СШОР "ОЛИМПИЕЦ" КЛУБ "БАЙКАЛ-ДВ", г. УСОЛЬЕ-СИБИРСКОЕ-ГУОР</v>
      </c>
      <c r="G45" s="179"/>
      <c r="H45" s="119" t="str">
        <f>VLOOKUP(A45,'База спортсменов'!A:H,6,FALSE)</f>
        <v>Иркутская область</v>
      </c>
    </row>
    <row r="46" spans="1:9" s="111" customFormat="1" ht="31.5" customHeight="1" x14ac:dyDescent="0.2">
      <c r="A46" s="210">
        <v>55</v>
      </c>
      <c r="B46" s="174" t="str">
        <f>VLOOKUP(A46,'База спортсменов'!A:H,3,FALSE)</f>
        <v>АЛЕКСЕЕНКО Сабрина Васильевна</v>
      </c>
      <c r="C46" s="175">
        <f>VLOOKUP(A46,'База спортсменов'!A:H,4,FALSE)</f>
        <v>39255</v>
      </c>
      <c r="D46" s="176" t="str">
        <f>VLOOKUP(A46,'База спортсменов'!A:H,5,FALSE)</f>
        <v>КМС</v>
      </c>
      <c r="E46" s="177" t="str">
        <f>IF(VLOOKUP(A46,'База спортсменов'!A:H,8,FALSE)&gt;0,VLOOKUP(A46,'База спортсменов'!A:H,8,FALSE),"")</f>
        <v/>
      </c>
      <c r="F46" s="178" t="str">
        <f>VLOOKUP(A46,'База спортсменов'!A:H,7,FALSE)</f>
        <v>ОГКУ ДО СШОР "ОЛИМПИЕЦ" КЛУБ "БАЙКАЛ-ДВ", г. УСОЛЬЕ-СИБИРСКОЕ-ГУОР</v>
      </c>
      <c r="G46" s="179"/>
      <c r="H46" s="119" t="str">
        <f>VLOOKUP(A46,'База спортсменов'!A:H,6,FALSE)</f>
        <v>Иркутская область</v>
      </c>
    </row>
    <row r="47" spans="1:9" s="205" customFormat="1" ht="21.6" customHeight="1" x14ac:dyDescent="0.2">
      <c r="A47" s="207"/>
      <c r="B47" s="156" t="s">
        <v>194</v>
      </c>
      <c r="C47" s="164"/>
      <c r="D47" s="165"/>
      <c r="E47" s="162"/>
      <c r="F47" s="118"/>
      <c r="G47" s="179"/>
    </row>
    <row r="48" spans="1:9" s="111" customFormat="1" ht="21.6" customHeight="1" x14ac:dyDescent="0.2">
      <c r="A48" s="210"/>
      <c r="B48" s="174"/>
      <c r="C48" s="175"/>
      <c r="D48" s="176"/>
      <c r="E48" s="177"/>
      <c r="F48" s="178"/>
      <c r="G48" s="179"/>
      <c r="H48" s="119"/>
    </row>
    <row r="49" spans="1:8" s="111" customFormat="1" ht="21.6" customHeight="1" x14ac:dyDescent="0.2">
      <c r="A49" s="210"/>
      <c r="B49" s="204" t="s">
        <v>139</v>
      </c>
      <c r="C49" s="175"/>
      <c r="D49" s="176"/>
      <c r="E49" s="177"/>
      <c r="F49" s="178"/>
      <c r="G49" s="179"/>
      <c r="H49" s="119"/>
    </row>
    <row r="50" spans="1:8" s="111" customFormat="1" ht="21.6" customHeight="1" x14ac:dyDescent="0.2">
      <c r="A50" s="210">
        <v>57</v>
      </c>
      <c r="B50" s="174" t="str">
        <f>VLOOKUP(A50,'База спортсменов'!A:H,3,FALSE)</f>
        <v>КРУГЛОВА Юлия Александровна</v>
      </c>
      <c r="C50" s="175">
        <f>VLOOKUP(A50,'База спортсменов'!A:H,4,FALSE)</f>
        <v>39459</v>
      </c>
      <c r="D50" s="176" t="str">
        <f>VLOOKUP(A50,'База спортсменов'!A:H,5,FALSE)</f>
        <v>КМС</v>
      </c>
      <c r="E50" s="177" t="str">
        <f>IF(VLOOKUP(A50,'База спортсменов'!A:H,8,FALSE)&gt;0,VLOOKUP(A50,'База спортсменов'!A:H,8,FALSE),"")</f>
        <v/>
      </c>
      <c r="F50" s="178" t="str">
        <f>VLOOKUP(A50,'База спортсменов'!A:H,7,FALSE)</f>
        <v>АНО ВСК "Велоспорт Башкортостана"</v>
      </c>
      <c r="G50" s="179"/>
      <c r="H50" s="119" t="str">
        <f>VLOOKUP(A50,'База спортсменов'!A:H,6,FALSE)</f>
        <v>Республика Башкортостан</v>
      </c>
    </row>
    <row r="51" spans="1:8" s="111" customFormat="1" ht="21.6" customHeight="1" x14ac:dyDescent="0.2">
      <c r="A51" s="210">
        <v>58</v>
      </c>
      <c r="B51" s="174" t="str">
        <f>VLOOKUP(A51,'База спортсменов'!A:H,3,FALSE)</f>
        <v>МИРОНОВА Алёна Евгеньевна</v>
      </c>
      <c r="C51" s="175">
        <f>VLOOKUP(A51,'База спортсменов'!A:H,4,FALSE)</f>
        <v>39763</v>
      </c>
      <c r="D51" s="176" t="str">
        <f>VLOOKUP(A51,'База спортсменов'!A:H,5,FALSE)</f>
        <v>КМС</v>
      </c>
      <c r="E51" s="177" t="str">
        <f>IF(VLOOKUP(A51,'База спортсменов'!A:H,8,FALSE)&gt;0,VLOOKUP(A51,'База спортсменов'!A:H,8,FALSE),"")</f>
        <v/>
      </c>
      <c r="F51" s="178" t="str">
        <f>VLOOKUP(A51,'База спортсменов'!A:H,7,FALSE)</f>
        <v>АНО ВСК "Велоспорт Башкортостана"</v>
      </c>
      <c r="G51" s="179"/>
      <c r="H51" s="119" t="str">
        <f>VLOOKUP(A51,'База спортсменов'!A:H,6,FALSE)</f>
        <v>Республика Башкортостан</v>
      </c>
    </row>
    <row r="52" spans="1:8" s="205" customFormat="1" ht="21.6" customHeight="1" x14ac:dyDescent="0.2">
      <c r="A52" s="212"/>
      <c r="B52" s="225" t="s">
        <v>195</v>
      </c>
      <c r="C52" s="225"/>
      <c r="D52" s="225"/>
      <c r="E52" s="162"/>
      <c r="F52" s="118"/>
      <c r="G52" s="179"/>
    </row>
    <row r="53" spans="1:8" s="111" customFormat="1" ht="21.6" customHeight="1" x14ac:dyDescent="0.2">
      <c r="A53" s="210"/>
      <c r="B53" s="174"/>
      <c r="C53" s="175"/>
      <c r="D53" s="176"/>
      <c r="E53" s="177"/>
      <c r="F53" s="178"/>
      <c r="G53" s="179"/>
      <c r="H53" s="119"/>
    </row>
    <row r="54" spans="1:8" s="111" customFormat="1" ht="21.6" customHeight="1" x14ac:dyDescent="0.2">
      <c r="A54" s="210"/>
      <c r="B54" s="204" t="s">
        <v>129</v>
      </c>
      <c r="C54" s="175"/>
      <c r="D54" s="176"/>
      <c r="E54" s="177"/>
      <c r="F54" s="178"/>
      <c r="G54" s="179"/>
      <c r="H54" s="119"/>
    </row>
    <row r="55" spans="1:8" s="111" customFormat="1" ht="21.6" customHeight="1" x14ac:dyDescent="0.2">
      <c r="A55" s="210">
        <v>63</v>
      </c>
      <c r="B55" s="174" t="str">
        <f>VLOOKUP(A55,'База спортсменов'!A:H,3,FALSE)</f>
        <v>СИЗЫХ Кристина Андреевна</v>
      </c>
      <c r="C55" s="175">
        <f>VLOOKUP(A55,'База спортсменов'!A:H,4,FALSE)</f>
        <v>39415</v>
      </c>
      <c r="D55" s="176" t="str">
        <f>VLOOKUP(A55,'База спортсменов'!A:H,5,FALSE)</f>
        <v>КМС</v>
      </c>
      <c r="E55" s="177" t="str">
        <f>IF(VLOOKUP(A55,'База спортсменов'!A:H,8,FALSE)&gt;0,VLOOKUP(A55,'База спортсменов'!A:H,8,FALSE),"")</f>
        <v/>
      </c>
      <c r="F55" s="178" t="str">
        <f>VLOOKUP(A55,'База спортсменов'!A:H,7,FALSE)</f>
        <v>МБУ ДО СШ "Максимум"</v>
      </c>
      <c r="G55" s="179"/>
      <c r="H55" s="119" t="str">
        <f>VLOOKUP(A55,'База спортсменов'!A:H,6,FALSE)</f>
        <v>Хабаровский край</v>
      </c>
    </row>
    <row r="56" spans="1:8" s="205" customFormat="1" ht="21.6" customHeight="1" x14ac:dyDescent="0.2">
      <c r="A56" s="212"/>
      <c r="B56" s="225" t="s">
        <v>201</v>
      </c>
      <c r="C56" s="225"/>
      <c r="D56" s="165"/>
      <c r="E56" s="162"/>
      <c r="F56" s="118"/>
      <c r="G56" s="179"/>
    </row>
    <row r="57" spans="1:8" s="111" customFormat="1" ht="21.6" customHeight="1" x14ac:dyDescent="0.2">
      <c r="A57" s="210"/>
      <c r="B57" s="174"/>
      <c r="C57" s="175"/>
      <c r="D57" s="176"/>
      <c r="E57" s="177"/>
      <c r="F57" s="178"/>
      <c r="G57" s="179"/>
      <c r="H57" s="119"/>
    </row>
    <row r="58" spans="1:8" s="111" customFormat="1" ht="21.6" customHeight="1" x14ac:dyDescent="0.2">
      <c r="A58" s="210"/>
      <c r="B58" s="204" t="s">
        <v>106</v>
      </c>
      <c r="C58" s="175"/>
      <c r="D58" s="176"/>
      <c r="E58" s="177"/>
      <c r="F58" s="178"/>
      <c r="G58" s="179"/>
      <c r="H58" s="119"/>
    </row>
    <row r="59" spans="1:8" s="111" customFormat="1" ht="21.6" customHeight="1" x14ac:dyDescent="0.2">
      <c r="A59" s="210">
        <v>65</v>
      </c>
      <c r="B59" s="174" t="str">
        <f>VLOOKUP(A59,'База спортсменов'!A:H,3,FALSE)</f>
        <v>ПИНЕГИНА Александра Александровна</v>
      </c>
      <c r="C59" s="175">
        <f>VLOOKUP(A59,'База спортсменов'!A:H,4,FALSE)</f>
        <v>39247</v>
      </c>
      <c r="D59" s="176" t="str">
        <f>VLOOKUP(A59,'База спортсменов'!A:H,5,FALSE)</f>
        <v>КМС</v>
      </c>
      <c r="E59" s="177" t="str">
        <f>IF(VLOOKUP(A59,'База спортсменов'!A:H,8,FALSE)&gt;0,VLOOKUP(A59,'База спортсменов'!A:H,8,FALSE),"")</f>
        <v/>
      </c>
      <c r="F59" s="178" t="str">
        <f>VLOOKUP(A59,'База спортсменов'!A:H,7,FALSE)</f>
        <v>БУ ДО "СШОР№7"-ЧУОР</v>
      </c>
      <c r="G59" s="179"/>
      <c r="H59" s="119" t="str">
        <f>VLOOKUP(A59,'База спортсменов'!A:H,6,FALSE)</f>
        <v>Чувашская Республика</v>
      </c>
    </row>
    <row r="60" spans="1:8" s="111" customFormat="1" ht="21.6" customHeight="1" x14ac:dyDescent="0.2">
      <c r="A60" s="210">
        <v>66</v>
      </c>
      <c r="B60" s="174" t="str">
        <f>VLOOKUP(A60,'База спортсменов'!A:H,3,FALSE)</f>
        <v>НИКИТИНА Кристина Андреевна</v>
      </c>
      <c r="C60" s="175">
        <f>VLOOKUP(A60,'База спортсменов'!A:H,4,FALSE)</f>
        <v>39765</v>
      </c>
      <c r="D60" s="176" t="str">
        <f>VLOOKUP(A60,'База спортсменов'!A:H,5,FALSE)</f>
        <v>КМС</v>
      </c>
      <c r="E60" s="177" t="str">
        <f>IF(VLOOKUP(A60,'База спортсменов'!A:H,8,FALSE)&gt;0,VLOOKUP(A60,'База спортсменов'!A:H,8,FALSE),"")</f>
        <v/>
      </c>
      <c r="F60" s="178" t="str">
        <f>VLOOKUP(A60,'База спортсменов'!A:H,7,FALSE)</f>
        <v>БУ ДО "СШОР№7"</v>
      </c>
      <c r="G60" s="179"/>
      <c r="H60" s="119" t="str">
        <f>VLOOKUP(A60,'База спортсменов'!A:H,6,FALSE)</f>
        <v>Чувашская Республика</v>
      </c>
    </row>
    <row r="61" spans="1:8" s="111" customFormat="1" ht="21.6" customHeight="1" x14ac:dyDescent="0.2">
      <c r="A61" s="210">
        <v>67</v>
      </c>
      <c r="B61" s="174" t="str">
        <f>VLOOKUP(A61,'База спортсменов'!A:H,3,FALSE)</f>
        <v>СЕМЕНОВА Элина Александровна</v>
      </c>
      <c r="C61" s="175">
        <f>VLOOKUP(A61,'База спортсменов'!A:H,4,FALSE)</f>
        <v>39465</v>
      </c>
      <c r="D61" s="176" t="str">
        <f>VLOOKUP(A61,'База спортсменов'!A:H,5,FALSE)</f>
        <v>КМС</v>
      </c>
      <c r="E61" s="177" t="str">
        <f>IF(VLOOKUP(A61,'База спортсменов'!A:H,8,FALSE)&gt;0,VLOOKUP(A61,'База спортсменов'!A:H,8,FALSE),"")</f>
        <v/>
      </c>
      <c r="F61" s="178" t="str">
        <f>VLOOKUP(A61,'База спортсменов'!A:H,7,FALSE)</f>
        <v>БУ ДО "СШОР№7"</v>
      </c>
      <c r="G61" s="179"/>
      <c r="H61" s="119" t="str">
        <f>VLOOKUP(A61,'База спортсменов'!A:H,6,FALSE)</f>
        <v>Чувашская Республика</v>
      </c>
    </row>
    <row r="62" spans="1:8" s="205" customFormat="1" ht="21.6" customHeight="1" x14ac:dyDescent="0.2">
      <c r="A62" s="212"/>
      <c r="B62" s="225" t="s">
        <v>196</v>
      </c>
      <c r="C62" s="225"/>
      <c r="D62" s="165"/>
      <c r="E62" s="162"/>
      <c r="F62" s="118"/>
      <c r="G62" s="179"/>
    </row>
    <row r="63" spans="1:8" s="111" customFormat="1" ht="21.6" customHeight="1" x14ac:dyDescent="0.2">
      <c r="A63" s="210"/>
      <c r="B63" s="174"/>
      <c r="C63" s="175"/>
      <c r="D63" s="176"/>
      <c r="E63" s="177"/>
      <c r="F63" s="178"/>
      <c r="G63" s="179"/>
      <c r="H63" s="119"/>
    </row>
    <row r="64" spans="1:8" s="111" customFormat="1" ht="21.6" customHeight="1" x14ac:dyDescent="0.2">
      <c r="A64" s="210"/>
      <c r="B64" s="204" t="s">
        <v>187</v>
      </c>
      <c r="C64" s="175"/>
      <c r="D64" s="176"/>
      <c r="E64" s="177"/>
      <c r="F64" s="178"/>
      <c r="G64" s="179"/>
      <c r="H64" s="119"/>
    </row>
    <row r="65" spans="1:9" s="111" customFormat="1" ht="21.6" customHeight="1" x14ac:dyDescent="0.2">
      <c r="A65" s="210">
        <v>76</v>
      </c>
      <c r="B65" s="174" t="str">
        <f>VLOOKUP(A65,'База спортсменов'!A:H,3,FALSE)</f>
        <v>БАЖЕНОВА Кристина Алексеевна</v>
      </c>
      <c r="C65" s="175">
        <f>VLOOKUP(A65,'База спортсменов'!A:H,4,FALSE)</f>
        <v>39526</v>
      </c>
      <c r="D65" s="176" t="str">
        <f>VLOOKUP(A65,'База спортсменов'!A:H,5,FALSE)</f>
        <v>КМС</v>
      </c>
      <c r="E65" s="177" t="str">
        <f>IF(VLOOKUP(A65,'База спортсменов'!A:H,8,FALSE)&gt;0,VLOOKUP(A65,'База спортсменов'!A:H,8,FALSE),"")</f>
        <v/>
      </c>
      <c r="F65" s="178" t="str">
        <f>VLOOKUP(A65,'База спортсменов'!A:H,7,FALSE)</f>
        <v>МГФСО Москва</v>
      </c>
      <c r="G65" s="179"/>
      <c r="H65" s="119" t="str">
        <f>VLOOKUP(A65,'База спортсменов'!A:H,6,FALSE)</f>
        <v>г. Москва</v>
      </c>
    </row>
    <row r="66" spans="1:9" s="205" customFormat="1" ht="21.6" customHeight="1" x14ac:dyDescent="0.2">
      <c r="A66" s="212"/>
      <c r="B66" s="156" t="s">
        <v>197</v>
      </c>
      <c r="C66" s="164"/>
      <c r="D66" s="165"/>
      <c r="E66" s="162"/>
      <c r="F66" s="118"/>
      <c r="G66" s="179"/>
    </row>
    <row r="67" spans="1:9" s="111" customFormat="1" ht="21.6" customHeight="1" x14ac:dyDescent="0.2">
      <c r="A67" s="210"/>
      <c r="B67" s="174"/>
      <c r="C67" s="175"/>
      <c r="D67" s="176"/>
      <c r="E67" s="177"/>
      <c r="F67" s="178"/>
      <c r="G67" s="179"/>
      <c r="H67" s="119"/>
    </row>
    <row r="68" spans="1:9" s="111" customFormat="1" ht="21.6" customHeight="1" x14ac:dyDescent="0.2">
      <c r="A68" s="210"/>
      <c r="B68" s="204" t="s">
        <v>159</v>
      </c>
      <c r="C68" s="175"/>
      <c r="D68" s="176"/>
      <c r="E68" s="177"/>
      <c r="F68" s="178"/>
      <c r="G68" s="179"/>
      <c r="H68" s="119"/>
    </row>
    <row r="69" spans="1:9" s="111" customFormat="1" ht="21.6" customHeight="1" x14ac:dyDescent="0.2">
      <c r="A69" s="210">
        <v>81</v>
      </c>
      <c r="B69" s="174" t="str">
        <f>VLOOKUP(A69,'База спортсменов'!A:H,3,FALSE)</f>
        <v>МИНАШКИНА Тамила Сергеевна</v>
      </c>
      <c r="C69" s="175">
        <f>VLOOKUP(A69,'База спортсменов'!A:H,4,FALSE)</f>
        <v>39591</v>
      </c>
      <c r="D69" s="176" t="str">
        <f>VLOOKUP(A69,'База спортсменов'!A:H,5,FALSE)</f>
        <v>КМС</v>
      </c>
      <c r="E69" s="177" t="str">
        <f>IF(VLOOKUP(A69,'База спортсменов'!A:H,8,FALSE)&gt;0,VLOOKUP(A69,'База спортсменов'!A:H,8,FALSE),"")</f>
        <v/>
      </c>
      <c r="F69" s="178" t="str">
        <f>VLOOKUP(A69,'База спортсменов'!A:H,7,FALSE)</f>
        <v>ГБУПОУ СОУОР</v>
      </c>
      <c r="G69" s="179"/>
      <c r="H69" s="119" t="str">
        <f>VLOOKUP(A69,'База спортсменов'!A:H,6,FALSE)</f>
        <v>Саратовская область</v>
      </c>
    </row>
    <row r="70" spans="1:9" s="206" customFormat="1" ht="21.6" customHeight="1" x14ac:dyDescent="0.2">
      <c r="A70" s="211"/>
      <c r="B70" s="156" t="s">
        <v>198</v>
      </c>
      <c r="C70" s="164"/>
      <c r="D70" s="165"/>
      <c r="E70" s="162"/>
      <c r="F70" s="118"/>
      <c r="G70" s="179"/>
      <c r="H70" s="205"/>
      <c r="I70" s="205"/>
    </row>
    <row r="71" spans="1:9" s="111" customFormat="1" ht="21.6" customHeight="1" x14ac:dyDescent="0.2">
      <c r="A71" s="210"/>
      <c r="B71" s="174"/>
      <c r="C71" s="175"/>
      <c r="D71" s="176"/>
      <c r="E71" s="177"/>
      <c r="F71" s="178"/>
      <c r="G71" s="179"/>
      <c r="H71" s="119"/>
    </row>
    <row r="72" spans="1:9" s="111" customFormat="1" ht="21.6" customHeight="1" x14ac:dyDescent="0.2">
      <c r="A72" s="210"/>
      <c r="B72" s="204" t="s">
        <v>163</v>
      </c>
      <c r="C72" s="175"/>
      <c r="D72" s="176"/>
      <c r="E72" s="177"/>
      <c r="F72" s="178"/>
      <c r="G72" s="179"/>
      <c r="H72" s="119"/>
    </row>
    <row r="73" spans="1:9" s="111" customFormat="1" ht="21.6" customHeight="1" x14ac:dyDescent="0.2">
      <c r="A73" s="210">
        <v>84</v>
      </c>
      <c r="B73" s="174" t="str">
        <f>VLOOKUP(A73,'База спортсменов'!A:H,3,FALSE)</f>
        <v>ПЕТРОВА Анна Алексеевна</v>
      </c>
      <c r="C73" s="175">
        <f>VLOOKUP(A73,'База спортсменов'!A:H,4,FALSE)</f>
        <v>39587</v>
      </c>
      <c r="D73" s="176" t="str">
        <f>VLOOKUP(A73,'База спортсменов'!A:H,5,FALSE)</f>
        <v>КМС</v>
      </c>
      <c r="E73" s="177" t="str">
        <f>IF(VLOOKUP(A73,'База спортсменов'!A:H,8,FALSE)&gt;0,VLOOKUP(A73,'База спортсменов'!A:H,8,FALSE),"")</f>
        <v/>
      </c>
      <c r="F73" s="178" t="str">
        <f>VLOOKUP(A73,'База спортсменов'!A:H,7,FALSE)</f>
        <v>ГАУ ДО СО СШОР "Уктусские горы"</v>
      </c>
      <c r="G73" s="179"/>
      <c r="H73" s="119" t="str">
        <f>VLOOKUP(A73,'База спортсменов'!A:H,6,FALSE)</f>
        <v>Свердловская область</v>
      </c>
    </row>
    <row r="74" spans="1:9" s="111" customFormat="1" ht="21.6" customHeight="1" x14ac:dyDescent="0.2">
      <c r="A74" s="210">
        <v>86</v>
      </c>
      <c r="B74" s="174" t="str">
        <f>VLOOKUP(A74,'База спортсменов'!A:H,3,FALSE)</f>
        <v>КОСТРОМИЧЕВА Софья Алексеевна</v>
      </c>
      <c r="C74" s="175">
        <f>VLOOKUP(A74,'База спортсменов'!A:H,4,FALSE)</f>
        <v>39379</v>
      </c>
      <c r="D74" s="176" t="str">
        <f>VLOOKUP(A74,'База спортсменов'!A:H,5,FALSE)</f>
        <v>1 СР</v>
      </c>
      <c r="E74" s="177" t="str">
        <f>IF(VLOOKUP(A74,'База спортсменов'!A:H,8,FALSE)&gt;0,VLOOKUP(A74,'База спортсменов'!A:H,8,FALSE),"")</f>
        <v/>
      </c>
      <c r="F74" s="178" t="str">
        <f>VLOOKUP(A74,'База спортсменов'!A:H,7,FALSE)</f>
        <v>ГАУ ДО СО СШОР "Уктусские горы"</v>
      </c>
      <c r="G74" s="179"/>
      <c r="H74" s="119" t="str">
        <f>VLOOKUP(A74,'База спортсменов'!A:H,6,FALSE)</f>
        <v>Свердловская область</v>
      </c>
    </row>
    <row r="75" spans="1:9" s="111" customFormat="1" ht="21.6" customHeight="1" x14ac:dyDescent="0.2">
      <c r="A75" s="210">
        <v>87</v>
      </c>
      <c r="B75" s="174" t="str">
        <f>VLOOKUP(A75,'База спортсменов'!A:H,3,FALSE)</f>
        <v>ГАРАЙШИНА Виктория Максимовна</v>
      </c>
      <c r="C75" s="175">
        <f>VLOOKUP(A75,'База спортсменов'!A:H,4,FALSE)</f>
        <v>39471</v>
      </c>
      <c r="D75" s="176" t="str">
        <f>VLOOKUP(A75,'База спортсменов'!A:H,5,FALSE)</f>
        <v>КМС</v>
      </c>
      <c r="E75" s="177" t="str">
        <f>IF(VLOOKUP(A75,'База спортсменов'!A:H,8,FALSE)&gt;0,VLOOKUP(A75,'База спортсменов'!A:H,8,FALSE),"")</f>
        <v/>
      </c>
      <c r="F75" s="178" t="str">
        <f>VLOOKUP(A75,'База спортсменов'!A:H,7,FALSE)</f>
        <v>ГАУ ДО СО СШОР "Уктусские горы"</v>
      </c>
      <c r="G75" s="179"/>
      <c r="H75" s="119" t="str">
        <f>VLOOKUP(A75,'База спортсменов'!A:H,6,FALSE)</f>
        <v>Свердловская область</v>
      </c>
    </row>
    <row r="76" spans="1:9" s="111" customFormat="1" ht="21.6" customHeight="1" x14ac:dyDescent="0.2">
      <c r="A76" s="210">
        <v>88</v>
      </c>
      <c r="B76" s="174" t="str">
        <f>VLOOKUP(A76,'База спортсменов'!A:H,3,FALSE)</f>
        <v>МЕЗИНА Ксения Игоревна</v>
      </c>
      <c r="C76" s="175">
        <f>VLOOKUP(A76,'База спортсменов'!A:H,4,FALSE)</f>
        <v>39632</v>
      </c>
      <c r="D76" s="176" t="str">
        <f>VLOOKUP(A76,'База спортсменов'!A:H,5,FALSE)</f>
        <v>КМС</v>
      </c>
      <c r="E76" s="177" t="str">
        <f>IF(VLOOKUP(A76,'База спортсменов'!A:H,8,FALSE)&gt;0,VLOOKUP(A76,'База спортсменов'!A:H,8,FALSE),"")</f>
        <v/>
      </c>
      <c r="F76" s="178" t="str">
        <f>VLOOKUP(A76,'База спортсменов'!A:H,7,FALSE)</f>
        <v>ГАУ ДО СО СШОР "Уктусские горы"</v>
      </c>
      <c r="G76" s="179"/>
      <c r="H76" s="119" t="str">
        <f>VLOOKUP(A76,'База спортсменов'!A:H,6,FALSE)</f>
        <v>Свердловская область</v>
      </c>
    </row>
    <row r="77" spans="1:9" s="205" customFormat="1" ht="21.6" customHeight="1" x14ac:dyDescent="0.2">
      <c r="A77" s="207"/>
      <c r="B77" s="156" t="s">
        <v>199</v>
      </c>
      <c r="C77" s="164"/>
      <c r="D77" s="165"/>
      <c r="E77" s="162"/>
      <c r="F77" s="118"/>
      <c r="G77" s="179"/>
    </row>
    <row r="78" spans="1:9" s="111" customFormat="1" ht="21.6" customHeight="1" x14ac:dyDescent="0.2">
      <c r="A78" s="210"/>
      <c r="B78" s="174"/>
      <c r="C78" s="175"/>
      <c r="D78" s="176"/>
      <c r="E78" s="177"/>
      <c r="F78" s="178"/>
      <c r="G78" s="179"/>
      <c r="H78" s="119"/>
    </row>
    <row r="79" spans="1:9" s="111" customFormat="1" ht="21.6" customHeight="1" x14ac:dyDescent="0.2">
      <c r="A79" s="210"/>
      <c r="B79" s="204" t="s">
        <v>173</v>
      </c>
      <c r="C79" s="175"/>
      <c r="D79" s="176"/>
      <c r="E79" s="177"/>
      <c r="F79" s="178"/>
      <c r="G79" s="179"/>
      <c r="H79" s="119"/>
    </row>
    <row r="80" spans="1:9" s="111" customFormat="1" ht="21.6" customHeight="1" x14ac:dyDescent="0.2">
      <c r="A80" s="210">
        <v>91</v>
      </c>
      <c r="B80" s="174" t="str">
        <f>VLOOKUP(A80,'База спортсменов'!A:H,3,FALSE)</f>
        <v>БУЛАВКИНА Анастасия Андреевна</v>
      </c>
      <c r="C80" s="175">
        <f>VLOOKUP(A80,'База спортсменов'!A:H,4,FALSE)</f>
        <v>39361</v>
      </c>
      <c r="D80" s="176" t="str">
        <f>VLOOKUP(A80,'База спортсменов'!A:H,5,FALSE)</f>
        <v>КМС</v>
      </c>
      <c r="E80" s="177" t="str">
        <f>IF(VLOOKUP(A80,'База спортсменов'!A:H,8,FALSE)&gt;0,VLOOKUP(A80,'База спортсменов'!A:H,8,FALSE),"")</f>
        <v/>
      </c>
      <c r="F80" s="178" t="str">
        <f>VLOOKUP(A80,'База спортсменов'!A:H,7,FALSE)</f>
        <v>ГБУ ДО МО "СШОР ПО ВЕЛОСПОРТУ"</v>
      </c>
      <c r="G80" s="179"/>
      <c r="H80" s="119" t="str">
        <f>VLOOKUP(A80,'База спортсменов'!A:H,6,FALSE)</f>
        <v>Московская область</v>
      </c>
    </row>
    <row r="81" spans="1:9" s="111" customFormat="1" ht="21.6" customHeight="1" x14ac:dyDescent="0.2">
      <c r="A81" s="210">
        <v>92</v>
      </c>
      <c r="B81" s="174" t="str">
        <f>VLOOKUP(A81,'База спортсменов'!A:H,3,FALSE)</f>
        <v>СМАГИНА Варвара Борисовна</v>
      </c>
      <c r="C81" s="175">
        <f>VLOOKUP(A81,'База спортсменов'!A:H,4,FALSE)</f>
        <v>39773</v>
      </c>
      <c r="D81" s="176" t="str">
        <f>VLOOKUP(A81,'База спортсменов'!A:H,5,FALSE)</f>
        <v>1 СР</v>
      </c>
      <c r="E81" s="177" t="str">
        <f>IF(VLOOKUP(A81,'База спортсменов'!A:H,8,FALSE)&gt;0,VLOOKUP(A81,'База спортсменов'!A:H,8,FALSE),"")</f>
        <v/>
      </c>
      <c r="F81" s="178" t="str">
        <f>VLOOKUP(A81,'База спортсменов'!A:H,7,FALSE)</f>
        <v>ГБУ ДО МО "СШОР ПО ВЕЛОСПОРТУ"</v>
      </c>
      <c r="G81" s="179"/>
      <c r="H81" s="119" t="str">
        <f>VLOOKUP(A81,'База спортсменов'!A:H,6,FALSE)</f>
        <v>Московская область</v>
      </c>
    </row>
    <row r="82" spans="1:9" s="111" customFormat="1" ht="21.6" customHeight="1" x14ac:dyDescent="0.2">
      <c r="A82" s="210">
        <v>93</v>
      </c>
      <c r="B82" s="174" t="str">
        <f>VLOOKUP(A82,'База спортсменов'!A:H,3,FALSE)</f>
        <v>ДЬЯЧКОВА Анастасия Ивановна</v>
      </c>
      <c r="C82" s="175">
        <f>VLOOKUP(A82,'База спортсменов'!A:H,4,FALSE)</f>
        <v>39724</v>
      </c>
      <c r="D82" s="176" t="str">
        <f>VLOOKUP(A82,'База спортсменов'!A:H,5,FALSE)</f>
        <v>1 СР</v>
      </c>
      <c r="E82" s="177" t="str">
        <f>IF(VLOOKUP(A82,'База спортсменов'!A:H,8,FALSE)&gt;0,VLOOKUP(A82,'База спортсменов'!A:H,8,FALSE),"")</f>
        <v/>
      </c>
      <c r="F82" s="178" t="str">
        <f>VLOOKUP(A82,'База спортсменов'!A:H,7,FALSE)</f>
        <v>ГБУ ДО МО "СШОР ПО ВЕЛОСПОРТУ"</v>
      </c>
      <c r="G82" s="179"/>
      <c r="H82" s="119" t="str">
        <f>VLOOKUP(A82,'База спортсменов'!A:H,6,FALSE)</f>
        <v>Московская область</v>
      </c>
    </row>
    <row r="83" spans="1:9" s="111" customFormat="1" ht="21.6" customHeight="1" x14ac:dyDescent="0.2">
      <c r="A83" s="210">
        <v>95</v>
      </c>
      <c r="B83" s="174" t="str">
        <f>VLOOKUP(A83,'База спортсменов'!A:H,3,FALSE)</f>
        <v>ТРУНЯКОВА Арина Максимовна</v>
      </c>
      <c r="C83" s="175">
        <f>VLOOKUP(A83,'База спортсменов'!A:H,4,FALSE)</f>
        <v>39274</v>
      </c>
      <c r="D83" s="176" t="str">
        <f>VLOOKUP(A83,'База спортсменов'!A:H,5,FALSE)</f>
        <v>1 СР</v>
      </c>
      <c r="E83" s="177" t="str">
        <f>IF(VLOOKUP(A83,'База спортсменов'!A:H,8,FALSE)&gt;0,VLOOKUP(A83,'База спортсменов'!A:H,8,FALSE),"")</f>
        <v/>
      </c>
      <c r="F83" s="178" t="str">
        <f>VLOOKUP(A83,'База спортсменов'!A:H,7,FALSE)</f>
        <v>ГБУ ДО МО "СШОР ПО ВЕЛОСПОРТУ"</v>
      </c>
      <c r="G83" s="179"/>
      <c r="H83" s="119" t="str">
        <f>VLOOKUP(A83,'База спортсменов'!A:H,6,FALSE)</f>
        <v>Московская область</v>
      </c>
    </row>
    <row r="84" spans="1:9" s="206" customFormat="1" ht="21.6" customHeight="1" x14ac:dyDescent="0.2">
      <c r="A84" s="207"/>
      <c r="B84" s="156" t="s">
        <v>200</v>
      </c>
      <c r="C84" s="164"/>
      <c r="D84" s="165"/>
      <c r="E84" s="162"/>
      <c r="F84" s="118"/>
      <c r="G84" s="179"/>
      <c r="H84" s="205"/>
      <c r="I84" s="205"/>
    </row>
    <row r="85" spans="1:9" s="119" customFormat="1" ht="21.6" customHeight="1" thickBot="1" x14ac:dyDescent="0.25">
      <c r="A85" s="213"/>
      <c r="B85" s="156"/>
      <c r="C85" s="115"/>
      <c r="D85" s="116"/>
      <c r="E85" s="117"/>
      <c r="F85" s="118"/>
      <c r="G85" s="172"/>
    </row>
    <row r="86" spans="1:9" ht="9" customHeight="1" thickTop="1" x14ac:dyDescent="0.2">
      <c r="A86" s="169"/>
      <c r="B86" s="120"/>
      <c r="C86" s="121"/>
      <c r="D86" s="122"/>
      <c r="E86" s="122"/>
      <c r="F86" s="123"/>
      <c r="G86" s="123"/>
    </row>
    <row r="87" spans="1:9" ht="15.75" x14ac:dyDescent="0.2">
      <c r="A87" s="222" t="s">
        <v>3</v>
      </c>
      <c r="B87" s="223"/>
      <c r="C87" s="223" t="s">
        <v>11</v>
      </c>
      <c r="D87" s="223"/>
      <c r="E87" s="223"/>
      <c r="F87" s="223"/>
      <c r="G87" s="77"/>
    </row>
    <row r="88" spans="1:9" x14ac:dyDescent="0.2">
      <c r="A88" s="217"/>
      <c r="B88" s="218"/>
      <c r="C88" s="218"/>
      <c r="D88" s="224"/>
      <c r="E88" s="224"/>
      <c r="F88" s="224"/>
      <c r="G88" s="124"/>
    </row>
    <row r="89" spans="1:9" x14ac:dyDescent="0.2">
      <c r="A89" s="125"/>
      <c r="B89" s="126"/>
      <c r="C89" s="127"/>
      <c r="D89" s="126"/>
      <c r="E89" s="126"/>
      <c r="F89" s="126"/>
      <c r="G89" s="124"/>
    </row>
    <row r="90" spans="1:9" x14ac:dyDescent="0.2">
      <c r="A90" s="125"/>
      <c r="B90" s="126"/>
      <c r="C90" s="127"/>
      <c r="D90" s="126"/>
      <c r="E90" s="126"/>
      <c r="F90" s="126"/>
      <c r="G90" s="124"/>
    </row>
    <row r="91" spans="1:9" x14ac:dyDescent="0.2">
      <c r="A91" s="125"/>
      <c r="B91" s="126"/>
      <c r="C91" s="127"/>
      <c r="D91" s="126"/>
      <c r="E91" s="126"/>
      <c r="F91" s="126"/>
      <c r="G91" s="124"/>
    </row>
    <row r="92" spans="1:9" x14ac:dyDescent="0.2">
      <c r="A92" s="125"/>
      <c r="B92" s="126"/>
      <c r="C92" s="127"/>
      <c r="D92" s="126"/>
      <c r="E92" s="126"/>
      <c r="F92" s="126"/>
      <c r="G92" s="124"/>
    </row>
    <row r="93" spans="1:9" x14ac:dyDescent="0.2">
      <c r="A93" s="217"/>
      <c r="B93" s="218"/>
      <c r="C93" s="218"/>
      <c r="D93" s="218"/>
      <c r="E93" s="218"/>
      <c r="F93" s="218"/>
      <c r="G93" s="124"/>
    </row>
    <row r="94" spans="1:9" x14ac:dyDescent="0.2">
      <c r="A94" s="217"/>
      <c r="B94" s="218"/>
      <c r="C94" s="218"/>
      <c r="D94" s="219"/>
      <c r="E94" s="219"/>
      <c r="F94" s="219"/>
      <c r="G94" s="124"/>
    </row>
    <row r="95" spans="1:9" ht="16.5" thickBot="1" x14ac:dyDescent="0.25">
      <c r="A95" s="220" t="str">
        <f>IF(E16&lt;&gt;0,E16,"")</f>
        <v/>
      </c>
      <c r="B95" s="221"/>
      <c r="C95" s="221" t="str">
        <f>IF(E17&lt;&gt;0,E17,"")</f>
        <v xml:space="preserve">ЕЛИФЕРОВ А. В.  (ВК, г. Воронежская область) </v>
      </c>
      <c r="D95" s="221"/>
      <c r="E95" s="221"/>
      <c r="F95" s="221"/>
      <c r="G95" s="128"/>
    </row>
    <row r="96" spans="1:9" ht="13.5" thickTop="1" x14ac:dyDescent="0.2"/>
    <row r="99" spans="1:1" x14ac:dyDescent="0.2">
      <c r="A99" s="79" t="s">
        <v>50</v>
      </c>
    </row>
    <row r="101" spans="1:1" x14ac:dyDescent="0.2">
      <c r="A101" s="79" t="s">
        <v>51</v>
      </c>
    </row>
    <row r="102" spans="1:1" x14ac:dyDescent="0.2">
      <c r="A102" s="79" t="s">
        <v>52</v>
      </c>
    </row>
    <row r="103" spans="1:1" x14ac:dyDescent="0.2">
      <c r="A103" s="79" t="s">
        <v>53</v>
      </c>
    </row>
    <row r="104" spans="1:1" x14ac:dyDescent="0.2">
      <c r="A104" s="79" t="s">
        <v>54</v>
      </c>
    </row>
    <row r="105" spans="1:1" x14ac:dyDescent="0.2">
      <c r="A105" s="79" t="s">
        <v>55</v>
      </c>
    </row>
    <row r="106" spans="1:1" x14ac:dyDescent="0.2">
      <c r="A106" s="79" t="s">
        <v>56</v>
      </c>
    </row>
    <row r="107" spans="1:1" x14ac:dyDescent="0.2">
      <c r="A107" s="79" t="s">
        <v>57</v>
      </c>
    </row>
    <row r="109" spans="1:1" x14ac:dyDescent="0.2">
      <c r="A109" s="79" t="s">
        <v>72</v>
      </c>
    </row>
  </sheetData>
  <sortState xmlns:xlrd2="http://schemas.microsoft.com/office/spreadsheetml/2017/richdata2" ref="A24:H83">
    <sortCondition ref="A24:A83"/>
  </sortState>
  <mergeCells count="26">
    <mergeCell ref="A1:G1"/>
    <mergeCell ref="A2:G2"/>
    <mergeCell ref="A3:G3"/>
    <mergeCell ref="A4:G4"/>
    <mergeCell ref="A5:G5"/>
    <mergeCell ref="A6:G6"/>
    <mergeCell ref="A7:G7"/>
    <mergeCell ref="A8:F8"/>
    <mergeCell ref="A9:G9"/>
    <mergeCell ref="A10:G10"/>
    <mergeCell ref="A11:G11"/>
    <mergeCell ref="A94:C94"/>
    <mergeCell ref="D94:F94"/>
    <mergeCell ref="A95:B95"/>
    <mergeCell ref="C95:F95"/>
    <mergeCell ref="A87:B87"/>
    <mergeCell ref="C87:F87"/>
    <mergeCell ref="A88:C88"/>
    <mergeCell ref="D88:F88"/>
    <mergeCell ref="A93:C93"/>
    <mergeCell ref="D93:F93"/>
    <mergeCell ref="B38:D38"/>
    <mergeCell ref="B52:D52"/>
    <mergeCell ref="B62:C62"/>
    <mergeCell ref="B56:C56"/>
    <mergeCell ref="A12:G12"/>
  </mergeCells>
  <conditionalFormatting sqref="A26">
    <cfRule type="duplicateValues" dxfId="13" priority="13"/>
  </conditionalFormatting>
  <conditionalFormatting sqref="A32">
    <cfRule type="duplicateValues" dxfId="12" priority="11"/>
  </conditionalFormatting>
  <conditionalFormatting sqref="A32">
    <cfRule type="duplicateValues" dxfId="11" priority="12"/>
  </conditionalFormatting>
  <conditionalFormatting sqref="A32">
    <cfRule type="duplicateValues" dxfId="10" priority="10"/>
  </conditionalFormatting>
  <conditionalFormatting sqref="A38">
    <cfRule type="duplicateValues" dxfId="9" priority="9"/>
  </conditionalFormatting>
  <conditionalFormatting sqref="A42">
    <cfRule type="duplicateValues" dxfId="8" priority="8"/>
  </conditionalFormatting>
  <conditionalFormatting sqref="A47">
    <cfRule type="duplicateValues" dxfId="7" priority="7"/>
  </conditionalFormatting>
  <conditionalFormatting sqref="A52">
    <cfRule type="duplicateValues" dxfId="6" priority="6"/>
  </conditionalFormatting>
  <conditionalFormatting sqref="A62">
    <cfRule type="duplicateValues" dxfId="5" priority="5"/>
  </conditionalFormatting>
  <conditionalFormatting sqref="A66">
    <cfRule type="duplicateValues" dxfId="4" priority="4"/>
  </conditionalFormatting>
  <conditionalFormatting sqref="A70">
    <cfRule type="duplicateValues" dxfId="3" priority="3"/>
  </conditionalFormatting>
  <conditionalFormatting sqref="A77">
    <cfRule type="duplicateValues" dxfId="2" priority="2"/>
  </conditionalFormatting>
  <conditionalFormatting sqref="A56">
    <cfRule type="duplicateValues" dxfId="1" priority="1"/>
  </conditionalFormatting>
  <printOptions horizontalCentered="1"/>
  <pageMargins left="0.39370078740157483" right="0.39370078740157483" top="0.9916666666666667" bottom="0.55833333333333335" header="0.31496062992125984" footer="0.31496062992125984"/>
  <pageSetup paperSize="9" scale="59" fitToHeight="0" orientation="portrait" r:id="rId1"/>
  <headerFooter alignWithMargins="0">
    <oddHeader>&amp;L&amp;"Calibri,полужирный курсив"&amp;UРЕЗУЛЬТАТЫ НА САЙТЕ WWW.FVSR|highway|results&amp;C&amp;"Calibri,обычный"&amp;8&amp;A&amp;R&amp;"Calibri,полужирный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86"/>
  <sheetViews>
    <sheetView tabSelected="1" view="pageBreakPreview" zoomScale="80" zoomScaleNormal="90" zoomScaleSheetLayoutView="80" workbookViewId="0">
      <selection activeCell="A14" sqref="A14"/>
    </sheetView>
  </sheetViews>
  <sheetFormatPr defaultColWidth="9.140625" defaultRowHeight="12.75" x14ac:dyDescent="0.2"/>
  <cols>
    <col min="1" max="1" width="7" style="1" customWidth="1"/>
    <col min="2" max="2" width="7.85546875" style="13" customWidth="1"/>
    <col min="3" max="3" width="18.140625" style="13" customWidth="1"/>
    <col min="4" max="4" width="41.140625" style="1" customWidth="1"/>
    <col min="5" max="5" width="12.28515625" style="148" customWidth="1"/>
    <col min="6" max="6" width="8.85546875" style="1" customWidth="1"/>
    <col min="7" max="7" width="24.5703125" style="1" customWidth="1"/>
    <col min="8" max="22" width="3.7109375" style="1" customWidth="1"/>
    <col min="23" max="23" width="16.5703125" style="1" customWidth="1"/>
    <col min="24" max="24" width="10.28515625" style="1" customWidth="1"/>
    <col min="25" max="25" width="11.42578125" style="1" customWidth="1"/>
    <col min="26" max="26" width="10.42578125" style="1" customWidth="1"/>
    <col min="27" max="27" width="13.140625" style="1" customWidth="1"/>
    <col min="28" max="28" width="22.85546875" style="1" customWidth="1"/>
    <col min="29" max="16384" width="9.140625" style="1"/>
  </cols>
  <sheetData>
    <row r="1" spans="1:28" ht="15.75" customHeight="1" x14ac:dyDescent="0.2">
      <c r="A1" s="264" t="s">
        <v>0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</row>
    <row r="2" spans="1:28" ht="21" x14ac:dyDescent="0.2">
      <c r="A2" s="264" t="s">
        <v>85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</row>
    <row r="3" spans="1:28" ht="21" x14ac:dyDescent="0.2">
      <c r="A3" s="264" t="s">
        <v>10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264"/>
    </row>
    <row r="4" spans="1:28" ht="21" x14ac:dyDescent="0.2">
      <c r="A4" s="264" t="s">
        <v>27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</row>
    <row r="5" spans="1:28" ht="21" x14ac:dyDescent="0.2">
      <c r="A5" s="264" t="s">
        <v>203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  <c r="AA5" s="264"/>
      <c r="AB5" s="264"/>
    </row>
    <row r="6" spans="1:28" s="2" customFormat="1" ht="20.25" customHeight="1" x14ac:dyDescent="0.2">
      <c r="A6" s="265" t="s">
        <v>98</v>
      </c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5"/>
    </row>
    <row r="7" spans="1:28" s="2" customFormat="1" ht="18" customHeight="1" x14ac:dyDescent="0.2">
      <c r="A7" s="240" t="s">
        <v>16</v>
      </c>
      <c r="B7" s="240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</row>
    <row r="8" spans="1:28" s="2" customFormat="1" ht="3" customHeight="1" thickBot="1" x14ac:dyDescent="0.25">
      <c r="A8" s="240" t="s">
        <v>203</v>
      </c>
      <c r="B8" s="240"/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240"/>
      <c r="AB8" s="240"/>
    </row>
    <row r="9" spans="1:28" ht="24" customHeight="1" thickTop="1" x14ac:dyDescent="0.2">
      <c r="A9" s="231" t="s">
        <v>22</v>
      </c>
      <c r="B9" s="232"/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232"/>
      <c r="W9" s="232"/>
      <c r="X9" s="232"/>
      <c r="Y9" s="232"/>
      <c r="Z9" s="232"/>
      <c r="AA9" s="232"/>
      <c r="AB9" s="233"/>
    </row>
    <row r="10" spans="1:28" ht="18" customHeight="1" x14ac:dyDescent="0.2">
      <c r="A10" s="214" t="s">
        <v>63</v>
      </c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247"/>
      <c r="AA10" s="247"/>
      <c r="AB10" s="216"/>
    </row>
    <row r="11" spans="1:28" ht="19.5" customHeight="1" x14ac:dyDescent="0.2">
      <c r="A11" s="214" t="s">
        <v>83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16"/>
    </row>
    <row r="12" spans="1:28" ht="3.75" customHeight="1" x14ac:dyDescent="0.2">
      <c r="A12" s="235" t="s">
        <v>203</v>
      </c>
      <c r="B12" s="236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7"/>
    </row>
    <row r="13" spans="1:28" ht="15.75" x14ac:dyDescent="0.2">
      <c r="A13" s="34" t="s">
        <v>204</v>
      </c>
      <c r="B13" s="19"/>
      <c r="C13" s="135"/>
      <c r="D13" s="134"/>
      <c r="E13" s="137"/>
      <c r="F13" s="4"/>
      <c r="G13" s="50" t="s">
        <v>23</v>
      </c>
      <c r="H13" s="198" t="s">
        <v>45</v>
      </c>
      <c r="I13" s="198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7" t="s">
        <v>30</v>
      </c>
      <c r="AB13" s="48" t="s">
        <v>82</v>
      </c>
    </row>
    <row r="14" spans="1:28" ht="15.75" x14ac:dyDescent="0.2">
      <c r="A14" s="16" t="s">
        <v>205</v>
      </c>
      <c r="B14" s="12"/>
      <c r="C14" s="12"/>
      <c r="D14" s="151"/>
      <c r="E14" s="138"/>
      <c r="F14" s="5"/>
      <c r="G14" s="51" t="s">
        <v>24</v>
      </c>
      <c r="H14" s="199" t="s">
        <v>183</v>
      </c>
      <c r="I14" s="199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49" t="s">
        <v>86</v>
      </c>
      <c r="AB14" s="160" t="s">
        <v>97</v>
      </c>
    </row>
    <row r="15" spans="1:28" ht="15" x14ac:dyDescent="0.2">
      <c r="A15" s="270" t="s">
        <v>9</v>
      </c>
      <c r="B15" s="271"/>
      <c r="C15" s="271"/>
      <c r="D15" s="271"/>
      <c r="E15" s="271"/>
      <c r="F15" s="271"/>
      <c r="G15" s="272"/>
      <c r="H15" s="273" t="s">
        <v>1</v>
      </c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271"/>
      <c r="X15" s="271"/>
      <c r="Y15" s="271"/>
      <c r="Z15" s="271"/>
      <c r="AA15" s="271"/>
      <c r="AB15" s="274"/>
    </row>
    <row r="16" spans="1:28" ht="15" x14ac:dyDescent="0.2">
      <c r="A16" s="17" t="s">
        <v>18</v>
      </c>
      <c r="B16" s="35"/>
      <c r="C16" s="35"/>
      <c r="D16" s="10"/>
      <c r="E16" s="139"/>
      <c r="F16" s="10"/>
      <c r="G16" s="11" t="s">
        <v>203</v>
      </c>
      <c r="H16" s="9" t="s">
        <v>46</v>
      </c>
      <c r="I16" s="27"/>
      <c r="J16" s="27"/>
      <c r="K16" s="27"/>
      <c r="L16" s="27"/>
      <c r="M16" s="27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26"/>
      <c r="AB16" s="18" t="s">
        <v>84</v>
      </c>
    </row>
    <row r="17" spans="1:28" ht="15" x14ac:dyDescent="0.2">
      <c r="A17" s="17" t="s">
        <v>19</v>
      </c>
      <c r="B17" s="26"/>
      <c r="C17" s="26"/>
      <c r="D17" s="7"/>
      <c r="E17" s="140"/>
      <c r="F17" s="7"/>
      <c r="G17" s="11" t="s">
        <v>95</v>
      </c>
      <c r="H17" s="9" t="s">
        <v>47</v>
      </c>
      <c r="I17" s="27"/>
      <c r="J17" s="27"/>
      <c r="K17" s="27"/>
      <c r="L17" s="27"/>
      <c r="M17" s="27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194"/>
      <c r="AB17" s="195"/>
    </row>
    <row r="18" spans="1:28" ht="15" x14ac:dyDescent="0.2">
      <c r="A18" s="17" t="s">
        <v>20</v>
      </c>
      <c r="B18" s="35"/>
      <c r="C18" s="35"/>
      <c r="D18" s="8"/>
      <c r="E18" s="139"/>
      <c r="F18" s="10"/>
      <c r="G18" s="11" t="s">
        <v>96</v>
      </c>
      <c r="H18" s="9" t="s">
        <v>49</v>
      </c>
      <c r="I18" s="27"/>
      <c r="J18" s="27"/>
      <c r="K18" s="27"/>
      <c r="L18" s="27"/>
      <c r="M18" s="27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194"/>
      <c r="AB18" s="195"/>
    </row>
    <row r="19" spans="1:28" ht="16.5" thickBot="1" x14ac:dyDescent="0.25">
      <c r="A19" s="38" t="s">
        <v>15</v>
      </c>
      <c r="B19" s="24"/>
      <c r="C19" s="24"/>
      <c r="D19" s="23"/>
      <c r="E19" s="141"/>
      <c r="F19" s="37"/>
      <c r="G19" s="203" t="s">
        <v>202</v>
      </c>
      <c r="H19" s="39" t="s">
        <v>48</v>
      </c>
      <c r="I19" s="40"/>
      <c r="J19" s="40"/>
      <c r="K19" s="40"/>
      <c r="L19" s="40"/>
      <c r="M19" s="40"/>
      <c r="N19" s="24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196">
        <v>22.5</v>
      </c>
      <c r="AB19" s="197" t="s">
        <v>181</v>
      </c>
    </row>
    <row r="20" spans="1:28" ht="6.75" customHeight="1" thickTop="1" thickBot="1" x14ac:dyDescent="0.25">
      <c r="A20" s="21"/>
      <c r="B20" s="20"/>
      <c r="C20" s="20"/>
      <c r="D20" s="21"/>
      <c r="E20" s="142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</row>
    <row r="21" spans="1:28" s="36" customFormat="1" ht="21.75" customHeight="1" thickTop="1" x14ac:dyDescent="0.2">
      <c r="A21" s="275" t="s">
        <v>7</v>
      </c>
      <c r="B21" s="238" t="s">
        <v>12</v>
      </c>
      <c r="C21" s="238" t="s">
        <v>74</v>
      </c>
      <c r="D21" s="238" t="s">
        <v>2</v>
      </c>
      <c r="E21" s="266" t="s">
        <v>44</v>
      </c>
      <c r="F21" s="238" t="s">
        <v>8</v>
      </c>
      <c r="G21" s="268" t="s">
        <v>13</v>
      </c>
      <c r="H21" s="241" t="s">
        <v>17</v>
      </c>
      <c r="I21" s="242"/>
      <c r="J21" s="242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38" t="s">
        <v>67</v>
      </c>
      <c r="X21" s="238" t="s">
        <v>28</v>
      </c>
      <c r="Y21" s="248" t="s">
        <v>66</v>
      </c>
      <c r="Z21" s="238" t="s">
        <v>29</v>
      </c>
      <c r="AA21" s="243" t="s">
        <v>26</v>
      </c>
      <c r="AB21" s="245" t="s">
        <v>14</v>
      </c>
    </row>
    <row r="22" spans="1:28" s="36" customFormat="1" ht="18" customHeight="1" x14ac:dyDescent="0.2">
      <c r="A22" s="276"/>
      <c r="B22" s="239"/>
      <c r="C22" s="239"/>
      <c r="D22" s="239"/>
      <c r="E22" s="267"/>
      <c r="F22" s="239"/>
      <c r="G22" s="269"/>
      <c r="H22" s="149">
        <v>1</v>
      </c>
      <c r="I22" s="149">
        <v>2</v>
      </c>
      <c r="J22" s="149">
        <v>3</v>
      </c>
      <c r="K22" s="149">
        <v>4</v>
      </c>
      <c r="L22" s="149">
        <v>5</v>
      </c>
      <c r="M22" s="149">
        <v>6</v>
      </c>
      <c r="N22" s="149">
        <v>7</v>
      </c>
      <c r="O22" s="149">
        <v>8</v>
      </c>
      <c r="P22" s="149">
        <v>9</v>
      </c>
      <c r="Q22" s="149">
        <v>10</v>
      </c>
      <c r="R22" s="149">
        <v>11</v>
      </c>
      <c r="S22" s="149">
        <v>12</v>
      </c>
      <c r="T22" s="149">
        <v>13</v>
      </c>
      <c r="U22" s="149">
        <v>14</v>
      </c>
      <c r="V22" s="149">
        <v>15</v>
      </c>
      <c r="W22" s="239"/>
      <c r="X22" s="239"/>
      <c r="Y22" s="249"/>
      <c r="Z22" s="239"/>
      <c r="AA22" s="244"/>
      <c r="AB22" s="246"/>
    </row>
    <row r="23" spans="1:28" s="3" customFormat="1" ht="30.75" customHeight="1" x14ac:dyDescent="0.2">
      <c r="A23" s="41">
        <v>1</v>
      </c>
      <c r="B23" s="42">
        <v>30</v>
      </c>
      <c r="C23" s="150" t="s">
        <v>115</v>
      </c>
      <c r="D23" s="43" t="s">
        <v>116</v>
      </c>
      <c r="E23" s="143">
        <v>39413</v>
      </c>
      <c r="F23" s="44" t="s">
        <v>41</v>
      </c>
      <c r="G23" s="45" t="s">
        <v>189</v>
      </c>
      <c r="H23" s="46"/>
      <c r="I23" s="46"/>
      <c r="J23" s="46">
        <v>5</v>
      </c>
      <c r="K23" s="46">
        <v>5</v>
      </c>
      <c r="L23" s="46">
        <v>5</v>
      </c>
      <c r="M23" s="46">
        <v>5</v>
      </c>
      <c r="N23" s="46">
        <v>5</v>
      </c>
      <c r="O23" s="46">
        <v>5</v>
      </c>
      <c r="P23" s="46">
        <v>5</v>
      </c>
      <c r="Q23" s="46">
        <v>5</v>
      </c>
      <c r="R23" s="46">
        <v>5</v>
      </c>
      <c r="S23" s="46">
        <v>5</v>
      </c>
      <c r="T23" s="46">
        <v>5</v>
      </c>
      <c r="U23" s="46">
        <v>5</v>
      </c>
      <c r="V23" s="46">
        <v>5</v>
      </c>
      <c r="W23" s="31">
        <v>1</v>
      </c>
      <c r="X23" s="31">
        <v>65</v>
      </c>
      <c r="Y23" s="31"/>
      <c r="Z23" s="31"/>
      <c r="AA23" s="32"/>
      <c r="AB23" s="33"/>
    </row>
    <row r="24" spans="1:28" s="3" customFormat="1" ht="30.75" customHeight="1" x14ac:dyDescent="0.2">
      <c r="A24" s="41">
        <v>2</v>
      </c>
      <c r="B24" s="42">
        <v>67</v>
      </c>
      <c r="C24" s="150" t="s">
        <v>113</v>
      </c>
      <c r="D24" s="43" t="s">
        <v>114</v>
      </c>
      <c r="E24" s="143">
        <v>39465</v>
      </c>
      <c r="F24" s="44" t="s">
        <v>41</v>
      </c>
      <c r="G24" s="45" t="s">
        <v>106</v>
      </c>
      <c r="H24" s="46">
        <v>1</v>
      </c>
      <c r="I24" s="46">
        <v>3</v>
      </c>
      <c r="J24" s="46">
        <v>3</v>
      </c>
      <c r="K24" s="46">
        <v>3</v>
      </c>
      <c r="L24" s="46">
        <v>3</v>
      </c>
      <c r="M24" s="46">
        <v>3</v>
      </c>
      <c r="N24" s="46">
        <v>3</v>
      </c>
      <c r="O24" s="46">
        <v>3</v>
      </c>
      <c r="P24" s="46">
        <v>3</v>
      </c>
      <c r="Q24" s="46">
        <v>3</v>
      </c>
      <c r="R24" s="46">
        <v>3</v>
      </c>
      <c r="S24" s="46">
        <v>3</v>
      </c>
      <c r="T24" s="46">
        <v>3</v>
      </c>
      <c r="U24" s="46">
        <v>3</v>
      </c>
      <c r="V24" s="46">
        <v>3</v>
      </c>
      <c r="W24" s="31">
        <v>2</v>
      </c>
      <c r="X24" s="31">
        <v>43</v>
      </c>
      <c r="Y24" s="31"/>
      <c r="Z24" s="31"/>
      <c r="AA24" s="32"/>
      <c r="AB24" s="33"/>
    </row>
    <row r="25" spans="1:28" s="3" customFormat="1" ht="30.75" customHeight="1" x14ac:dyDescent="0.2">
      <c r="A25" s="41">
        <v>3</v>
      </c>
      <c r="B25" s="42">
        <v>54</v>
      </c>
      <c r="C25" s="150" t="s">
        <v>119</v>
      </c>
      <c r="D25" s="43" t="s">
        <v>120</v>
      </c>
      <c r="E25" s="143">
        <v>39607</v>
      </c>
      <c r="F25" s="44" t="s">
        <v>41</v>
      </c>
      <c r="G25" s="45" t="s">
        <v>121</v>
      </c>
      <c r="H25" s="46">
        <v>3</v>
      </c>
      <c r="I25" s="46">
        <v>5</v>
      </c>
      <c r="J25" s="46">
        <v>1</v>
      </c>
      <c r="K25" s="46">
        <v>1</v>
      </c>
      <c r="L25" s="46">
        <v>2</v>
      </c>
      <c r="M25" s="46">
        <v>2</v>
      </c>
      <c r="N25" s="46">
        <v>2</v>
      </c>
      <c r="O25" s="46">
        <v>2</v>
      </c>
      <c r="P25" s="46">
        <v>2</v>
      </c>
      <c r="Q25" s="46">
        <v>2</v>
      </c>
      <c r="R25" s="46">
        <v>2</v>
      </c>
      <c r="S25" s="46">
        <v>1</v>
      </c>
      <c r="T25" s="46">
        <v>1</v>
      </c>
      <c r="U25" s="46">
        <v>1</v>
      </c>
      <c r="V25" s="46">
        <v>1</v>
      </c>
      <c r="W25" s="31">
        <v>4</v>
      </c>
      <c r="X25" s="31">
        <v>28</v>
      </c>
      <c r="Y25" s="31"/>
      <c r="Z25" s="31"/>
      <c r="AA25" s="32"/>
      <c r="AB25" s="33"/>
    </row>
    <row r="26" spans="1:28" s="3" customFormat="1" ht="30.75" customHeight="1" x14ac:dyDescent="0.2">
      <c r="A26" s="41">
        <v>4</v>
      </c>
      <c r="B26" s="42">
        <v>81</v>
      </c>
      <c r="C26" s="150" t="s">
        <v>157</v>
      </c>
      <c r="D26" s="43" t="s">
        <v>158</v>
      </c>
      <c r="E26" s="143">
        <v>39591</v>
      </c>
      <c r="F26" s="44" t="s">
        <v>41</v>
      </c>
      <c r="G26" s="45" t="s">
        <v>159</v>
      </c>
      <c r="H26" s="46"/>
      <c r="I26" s="46">
        <v>2</v>
      </c>
      <c r="J26" s="46"/>
      <c r="K26" s="46">
        <v>2</v>
      </c>
      <c r="L26" s="46">
        <v>1</v>
      </c>
      <c r="M26" s="46">
        <v>1</v>
      </c>
      <c r="N26" s="46">
        <v>1</v>
      </c>
      <c r="O26" s="46">
        <v>1</v>
      </c>
      <c r="P26" s="46">
        <v>1</v>
      </c>
      <c r="Q26" s="46">
        <v>1</v>
      </c>
      <c r="R26" s="46"/>
      <c r="S26" s="46"/>
      <c r="T26" s="46"/>
      <c r="U26" s="46"/>
      <c r="V26" s="46"/>
      <c r="W26" s="31">
        <v>6</v>
      </c>
      <c r="X26" s="31">
        <v>10</v>
      </c>
      <c r="Y26" s="31"/>
      <c r="Z26" s="31"/>
      <c r="AA26" s="32"/>
      <c r="AB26" s="33"/>
    </row>
    <row r="27" spans="1:28" s="3" customFormat="1" ht="30.75" customHeight="1" x14ac:dyDescent="0.2">
      <c r="A27" s="41">
        <v>5</v>
      </c>
      <c r="B27" s="42">
        <v>76</v>
      </c>
      <c r="C27" s="150" t="s">
        <v>125</v>
      </c>
      <c r="D27" s="43" t="s">
        <v>136</v>
      </c>
      <c r="E27" s="143">
        <v>39526</v>
      </c>
      <c r="F27" s="44" t="s">
        <v>41</v>
      </c>
      <c r="G27" s="45" t="s">
        <v>187</v>
      </c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>
        <v>1</v>
      </c>
      <c r="S27" s="46">
        <v>2</v>
      </c>
      <c r="T27" s="46">
        <v>2</v>
      </c>
      <c r="U27" s="46">
        <v>2</v>
      </c>
      <c r="V27" s="46">
        <v>2</v>
      </c>
      <c r="W27" s="31">
        <v>3</v>
      </c>
      <c r="X27" s="31">
        <v>9</v>
      </c>
      <c r="Y27" s="31"/>
      <c r="Z27" s="31"/>
      <c r="AA27" s="32"/>
      <c r="AB27" s="33"/>
    </row>
    <row r="28" spans="1:28" s="3" customFormat="1" ht="30.75" customHeight="1" x14ac:dyDescent="0.2">
      <c r="A28" s="41">
        <v>6</v>
      </c>
      <c r="B28" s="42">
        <v>37</v>
      </c>
      <c r="C28" s="150" t="s">
        <v>131</v>
      </c>
      <c r="D28" s="43" t="s">
        <v>132</v>
      </c>
      <c r="E28" s="143">
        <v>39535</v>
      </c>
      <c r="F28" s="44" t="s">
        <v>41</v>
      </c>
      <c r="G28" s="45" t="s">
        <v>189</v>
      </c>
      <c r="H28" s="46"/>
      <c r="I28" s="46">
        <v>1</v>
      </c>
      <c r="J28" s="46">
        <v>2</v>
      </c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31">
        <v>5</v>
      </c>
      <c r="X28" s="31">
        <v>3</v>
      </c>
      <c r="Y28" s="31"/>
      <c r="Z28" s="31"/>
      <c r="AA28" s="32"/>
      <c r="AB28" s="33"/>
    </row>
    <row r="29" spans="1:28" s="3" customFormat="1" ht="30.75" customHeight="1" x14ac:dyDescent="0.2">
      <c r="A29" s="41" t="s">
        <v>182</v>
      </c>
      <c r="B29" s="42">
        <v>1</v>
      </c>
      <c r="C29" s="150" t="s">
        <v>87</v>
      </c>
      <c r="D29" s="43" t="s">
        <v>88</v>
      </c>
      <c r="E29" s="143">
        <v>39565</v>
      </c>
      <c r="F29" s="44" t="s">
        <v>41</v>
      </c>
      <c r="G29" s="45" t="s">
        <v>80</v>
      </c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31"/>
      <c r="X29" s="31"/>
      <c r="Y29" s="31"/>
      <c r="Z29" s="31"/>
      <c r="AA29" s="32"/>
      <c r="AB29" s="33"/>
    </row>
    <row r="30" spans="1:28" s="3" customFormat="1" ht="30.75" customHeight="1" x14ac:dyDescent="0.2">
      <c r="A30" s="41" t="s">
        <v>182</v>
      </c>
      <c r="B30" s="42">
        <v>3</v>
      </c>
      <c r="C30" s="150" t="s">
        <v>92</v>
      </c>
      <c r="D30" s="43" t="s">
        <v>90</v>
      </c>
      <c r="E30" s="143">
        <v>39525</v>
      </c>
      <c r="F30" s="44" t="s">
        <v>41</v>
      </c>
      <c r="G30" s="45" t="s">
        <v>80</v>
      </c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31"/>
      <c r="X30" s="31"/>
      <c r="Y30" s="31"/>
      <c r="Z30" s="31"/>
      <c r="AA30" s="32"/>
      <c r="AB30" s="33"/>
    </row>
    <row r="31" spans="1:28" s="3" customFormat="1" ht="30.75" customHeight="1" x14ac:dyDescent="0.2">
      <c r="A31" s="41" t="s">
        <v>182</v>
      </c>
      <c r="B31" s="42">
        <v>38</v>
      </c>
      <c r="C31" s="150" t="s">
        <v>133</v>
      </c>
      <c r="D31" s="43" t="s">
        <v>134</v>
      </c>
      <c r="E31" s="143">
        <v>39478</v>
      </c>
      <c r="F31" s="44" t="s">
        <v>41</v>
      </c>
      <c r="G31" s="45" t="s">
        <v>189</v>
      </c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2"/>
      <c r="AB31" s="33"/>
    </row>
    <row r="32" spans="1:28" s="3" customFormat="1" ht="30.75" customHeight="1" x14ac:dyDescent="0.2">
      <c r="A32" s="41" t="s">
        <v>182</v>
      </c>
      <c r="B32" s="42">
        <v>42</v>
      </c>
      <c r="C32" s="150" t="s">
        <v>143</v>
      </c>
      <c r="D32" s="43" t="s">
        <v>144</v>
      </c>
      <c r="E32" s="143">
        <v>39412</v>
      </c>
      <c r="F32" s="44" t="s">
        <v>41</v>
      </c>
      <c r="G32" s="45" t="s">
        <v>145</v>
      </c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31"/>
      <c r="X32" s="31"/>
      <c r="Y32" s="31"/>
      <c r="Z32" s="31"/>
      <c r="AA32" s="32"/>
      <c r="AB32" s="33"/>
    </row>
    <row r="33" spans="1:28" s="3" customFormat="1" ht="30.75" customHeight="1" x14ac:dyDescent="0.2">
      <c r="A33" s="41" t="s">
        <v>182</v>
      </c>
      <c r="B33" s="42">
        <v>43</v>
      </c>
      <c r="C33" s="150" t="s">
        <v>147</v>
      </c>
      <c r="D33" s="43" t="s">
        <v>148</v>
      </c>
      <c r="E33" s="143">
        <v>39144</v>
      </c>
      <c r="F33" s="44" t="s">
        <v>41</v>
      </c>
      <c r="G33" s="45" t="s">
        <v>145</v>
      </c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31"/>
      <c r="X33" s="31"/>
      <c r="Y33" s="31"/>
      <c r="Z33" s="31"/>
      <c r="AA33" s="32"/>
      <c r="AB33" s="33"/>
    </row>
    <row r="34" spans="1:28" s="3" customFormat="1" ht="30.75" customHeight="1" x14ac:dyDescent="0.2">
      <c r="A34" s="41" t="s">
        <v>182</v>
      </c>
      <c r="B34" s="42">
        <v>44</v>
      </c>
      <c r="C34" s="150" t="s">
        <v>149</v>
      </c>
      <c r="D34" s="43" t="s">
        <v>150</v>
      </c>
      <c r="E34" s="143">
        <v>39155</v>
      </c>
      <c r="F34" s="44" t="s">
        <v>41</v>
      </c>
      <c r="G34" s="45" t="s">
        <v>145</v>
      </c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31"/>
      <c r="X34" s="31"/>
      <c r="Y34" s="31"/>
      <c r="Z34" s="31"/>
      <c r="AA34" s="32"/>
      <c r="AB34" s="33"/>
    </row>
    <row r="35" spans="1:28" s="3" customFormat="1" ht="30.75" customHeight="1" x14ac:dyDescent="0.2">
      <c r="A35" s="41" t="s">
        <v>182</v>
      </c>
      <c r="B35" s="42">
        <v>48</v>
      </c>
      <c r="C35" s="150" t="s">
        <v>151</v>
      </c>
      <c r="D35" s="43" t="s">
        <v>152</v>
      </c>
      <c r="E35" s="143">
        <v>39690</v>
      </c>
      <c r="F35" s="44" t="s">
        <v>64</v>
      </c>
      <c r="G35" s="45" t="s">
        <v>153</v>
      </c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31"/>
      <c r="X35" s="31"/>
      <c r="Y35" s="31"/>
      <c r="Z35" s="31"/>
      <c r="AA35" s="32"/>
      <c r="AB35" s="33"/>
    </row>
    <row r="36" spans="1:28" s="3" customFormat="1" ht="30.75" customHeight="1" x14ac:dyDescent="0.2">
      <c r="A36" s="41" t="s">
        <v>182</v>
      </c>
      <c r="B36" s="42">
        <v>55</v>
      </c>
      <c r="C36" s="150" t="s">
        <v>123</v>
      </c>
      <c r="D36" s="43" t="s">
        <v>124</v>
      </c>
      <c r="E36" s="143">
        <v>39255</v>
      </c>
      <c r="F36" s="44" t="s">
        <v>41</v>
      </c>
      <c r="G36" s="45" t="s">
        <v>121</v>
      </c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 t="s">
        <v>203</v>
      </c>
      <c r="Y36" s="31"/>
      <c r="Z36" s="31"/>
      <c r="AA36" s="32"/>
      <c r="AB36" s="33"/>
    </row>
    <row r="37" spans="1:28" s="3" customFormat="1" ht="30.75" customHeight="1" x14ac:dyDescent="0.2">
      <c r="A37" s="41" t="s">
        <v>182</v>
      </c>
      <c r="B37" s="42">
        <v>57</v>
      </c>
      <c r="C37" s="150" t="s">
        <v>137</v>
      </c>
      <c r="D37" s="43" t="s">
        <v>138</v>
      </c>
      <c r="E37" s="143">
        <v>39459</v>
      </c>
      <c r="F37" s="44" t="s">
        <v>41</v>
      </c>
      <c r="G37" s="45" t="s">
        <v>139</v>
      </c>
      <c r="H37" s="46">
        <v>5</v>
      </c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31"/>
      <c r="X37" s="31">
        <v>5</v>
      </c>
      <c r="Y37" s="31"/>
      <c r="Z37" s="31"/>
      <c r="AA37" s="32"/>
      <c r="AB37" s="33"/>
    </row>
    <row r="38" spans="1:28" s="3" customFormat="1" ht="30.75" customHeight="1" x14ac:dyDescent="0.2">
      <c r="A38" s="41" t="s">
        <v>182</v>
      </c>
      <c r="B38" s="42">
        <v>58</v>
      </c>
      <c r="C38" s="150" t="s">
        <v>141</v>
      </c>
      <c r="D38" s="43" t="s">
        <v>142</v>
      </c>
      <c r="E38" s="143">
        <v>39763</v>
      </c>
      <c r="F38" s="44" t="s">
        <v>41</v>
      </c>
      <c r="G38" s="45" t="s">
        <v>139</v>
      </c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2"/>
      <c r="AB38" s="33"/>
    </row>
    <row r="39" spans="1:28" s="3" customFormat="1" ht="30.75" customHeight="1" x14ac:dyDescent="0.2">
      <c r="A39" s="41" t="s">
        <v>182</v>
      </c>
      <c r="B39" s="42">
        <v>63</v>
      </c>
      <c r="C39" s="150" t="s">
        <v>127</v>
      </c>
      <c r="D39" s="43" t="s">
        <v>128</v>
      </c>
      <c r="E39" s="143">
        <v>39415</v>
      </c>
      <c r="F39" s="44" t="s">
        <v>41</v>
      </c>
      <c r="G39" s="45" t="s">
        <v>129</v>
      </c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31"/>
      <c r="X39" s="31"/>
      <c r="Y39" s="31"/>
      <c r="Z39" s="31"/>
      <c r="AA39" s="32"/>
      <c r="AB39" s="33"/>
    </row>
    <row r="40" spans="1:28" s="3" customFormat="1" ht="30.75" customHeight="1" x14ac:dyDescent="0.2">
      <c r="A40" s="41" t="s">
        <v>182</v>
      </c>
      <c r="B40" s="42">
        <v>65</v>
      </c>
      <c r="C40" s="150" t="s">
        <v>108</v>
      </c>
      <c r="D40" s="43" t="s">
        <v>109</v>
      </c>
      <c r="E40" s="143">
        <v>39247</v>
      </c>
      <c r="F40" s="44" t="s">
        <v>41</v>
      </c>
      <c r="G40" s="45" t="s">
        <v>106</v>
      </c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3"/>
    </row>
    <row r="41" spans="1:28" s="3" customFormat="1" ht="30.75" customHeight="1" x14ac:dyDescent="0.2">
      <c r="A41" s="41" t="s">
        <v>182</v>
      </c>
      <c r="B41" s="42">
        <v>66</v>
      </c>
      <c r="C41" s="150" t="s">
        <v>111</v>
      </c>
      <c r="D41" s="43" t="s">
        <v>112</v>
      </c>
      <c r="E41" s="143">
        <v>39765</v>
      </c>
      <c r="F41" s="44" t="s">
        <v>41</v>
      </c>
      <c r="G41" s="45" t="s">
        <v>106</v>
      </c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 t="s">
        <v>203</v>
      </c>
      <c r="Y41" s="31"/>
      <c r="Z41" s="31"/>
      <c r="AA41" s="32"/>
      <c r="AB41" s="33"/>
    </row>
    <row r="42" spans="1:28" s="3" customFormat="1" ht="30.75" customHeight="1" x14ac:dyDescent="0.2">
      <c r="A42" s="41" t="s">
        <v>182</v>
      </c>
      <c r="B42" s="42">
        <v>84</v>
      </c>
      <c r="C42" s="150" t="s">
        <v>161</v>
      </c>
      <c r="D42" s="43" t="s">
        <v>162</v>
      </c>
      <c r="E42" s="143">
        <v>39587</v>
      </c>
      <c r="F42" s="44" t="s">
        <v>41</v>
      </c>
      <c r="G42" s="45" t="s">
        <v>163</v>
      </c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 t="s">
        <v>203</v>
      </c>
      <c r="Y42" s="31"/>
      <c r="Z42" s="31"/>
      <c r="AA42" s="32"/>
      <c r="AB42" s="33"/>
    </row>
    <row r="43" spans="1:28" s="3" customFormat="1" ht="30.75" customHeight="1" x14ac:dyDescent="0.2">
      <c r="A43" s="41" t="s">
        <v>182</v>
      </c>
      <c r="B43" s="42">
        <v>86</v>
      </c>
      <c r="C43" s="150" t="s">
        <v>165</v>
      </c>
      <c r="D43" s="43" t="s">
        <v>166</v>
      </c>
      <c r="E43" s="143">
        <v>39379</v>
      </c>
      <c r="F43" s="44" t="s">
        <v>64</v>
      </c>
      <c r="G43" s="45" t="s">
        <v>163</v>
      </c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31"/>
      <c r="X43" s="31"/>
      <c r="Y43" s="31"/>
      <c r="Z43" s="31"/>
      <c r="AA43" s="32"/>
      <c r="AB43" s="33"/>
    </row>
    <row r="44" spans="1:28" s="3" customFormat="1" ht="30.75" customHeight="1" x14ac:dyDescent="0.2">
      <c r="A44" s="41" t="s">
        <v>182</v>
      </c>
      <c r="B44" s="42">
        <v>87</v>
      </c>
      <c r="C44" s="150" t="s">
        <v>167</v>
      </c>
      <c r="D44" s="43" t="s">
        <v>168</v>
      </c>
      <c r="E44" s="143">
        <v>39471</v>
      </c>
      <c r="F44" s="44" t="s">
        <v>41</v>
      </c>
      <c r="G44" s="45" t="s">
        <v>163</v>
      </c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31"/>
      <c r="X44" s="31"/>
      <c r="Y44" s="31"/>
      <c r="Z44" s="31"/>
      <c r="AA44" s="32"/>
      <c r="AB44" s="33"/>
    </row>
    <row r="45" spans="1:28" s="3" customFormat="1" ht="30.75" customHeight="1" x14ac:dyDescent="0.2">
      <c r="A45" s="41" t="s">
        <v>182</v>
      </c>
      <c r="B45" s="42">
        <v>88</v>
      </c>
      <c r="C45" s="150" t="s">
        <v>169</v>
      </c>
      <c r="D45" s="43" t="s">
        <v>170</v>
      </c>
      <c r="E45" s="143">
        <v>39632</v>
      </c>
      <c r="F45" s="44" t="s">
        <v>41</v>
      </c>
      <c r="G45" s="45" t="s">
        <v>163</v>
      </c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31"/>
      <c r="X45" s="31"/>
      <c r="Y45" s="31"/>
      <c r="Z45" s="31"/>
      <c r="AA45" s="32"/>
      <c r="AB45" s="33"/>
    </row>
    <row r="46" spans="1:28" s="3" customFormat="1" ht="30.75" customHeight="1" x14ac:dyDescent="0.2">
      <c r="A46" s="41" t="s">
        <v>182</v>
      </c>
      <c r="B46" s="42">
        <v>91</v>
      </c>
      <c r="C46" s="150" t="s">
        <v>171</v>
      </c>
      <c r="D46" s="43" t="s">
        <v>172</v>
      </c>
      <c r="E46" s="143">
        <v>39361</v>
      </c>
      <c r="F46" s="44" t="s">
        <v>41</v>
      </c>
      <c r="G46" s="45" t="s">
        <v>173</v>
      </c>
      <c r="H46" s="46">
        <v>2</v>
      </c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31"/>
      <c r="X46" s="31">
        <v>2</v>
      </c>
      <c r="Y46" s="31"/>
      <c r="Z46" s="31"/>
      <c r="AA46" s="32"/>
      <c r="AB46" s="33"/>
    </row>
    <row r="47" spans="1:28" s="3" customFormat="1" ht="30.75" customHeight="1" x14ac:dyDescent="0.2">
      <c r="A47" s="41" t="s">
        <v>182</v>
      </c>
      <c r="B47" s="42">
        <v>92</v>
      </c>
      <c r="C47" s="150" t="s">
        <v>175</v>
      </c>
      <c r="D47" s="43" t="s">
        <v>176</v>
      </c>
      <c r="E47" s="143">
        <v>39773</v>
      </c>
      <c r="F47" s="44" t="s">
        <v>64</v>
      </c>
      <c r="G47" s="45" t="s">
        <v>173</v>
      </c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31"/>
      <c r="X47" s="31"/>
      <c r="Y47" s="31"/>
      <c r="Z47" s="31"/>
      <c r="AA47" s="32"/>
      <c r="AB47" s="33"/>
    </row>
    <row r="48" spans="1:28" s="3" customFormat="1" ht="30.75" customHeight="1" x14ac:dyDescent="0.2">
      <c r="A48" s="41" t="s">
        <v>182</v>
      </c>
      <c r="B48" s="42">
        <v>93</v>
      </c>
      <c r="C48" s="150" t="s">
        <v>177</v>
      </c>
      <c r="D48" s="43" t="s">
        <v>178</v>
      </c>
      <c r="E48" s="143">
        <v>39724</v>
      </c>
      <c r="F48" s="44" t="s">
        <v>64</v>
      </c>
      <c r="G48" s="45" t="s">
        <v>173</v>
      </c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31"/>
      <c r="X48" s="31"/>
      <c r="Y48" s="31"/>
      <c r="Z48" s="31"/>
      <c r="AA48" s="32"/>
      <c r="AB48" s="33"/>
    </row>
    <row r="49" spans="1:28" s="3" customFormat="1" ht="30.75" customHeight="1" x14ac:dyDescent="0.2">
      <c r="A49" s="41" t="s">
        <v>182</v>
      </c>
      <c r="B49" s="42">
        <v>95</v>
      </c>
      <c r="C49" s="150" t="s">
        <v>179</v>
      </c>
      <c r="D49" s="43" t="s">
        <v>180</v>
      </c>
      <c r="E49" s="143">
        <v>39274</v>
      </c>
      <c r="F49" s="44" t="s">
        <v>64</v>
      </c>
      <c r="G49" s="45" t="s">
        <v>173</v>
      </c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31"/>
      <c r="X49" s="31"/>
      <c r="Y49" s="31"/>
      <c r="Z49" s="31"/>
      <c r="AA49" s="32"/>
      <c r="AB49" s="33"/>
    </row>
    <row r="50" spans="1:28" ht="8.25" customHeight="1" thickBot="1" x14ac:dyDescent="0.25">
      <c r="A50" s="21"/>
      <c r="B50" s="20"/>
      <c r="C50" s="20"/>
      <c r="D50" s="21"/>
      <c r="E50" s="142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</row>
    <row r="51" spans="1:28" ht="15.75" thickTop="1" x14ac:dyDescent="0.2">
      <c r="A51" s="261" t="s">
        <v>5</v>
      </c>
      <c r="B51" s="262"/>
      <c r="C51" s="262"/>
      <c r="D51" s="262"/>
      <c r="E51" s="262"/>
      <c r="F51" s="262"/>
      <c r="G51" s="262"/>
      <c r="H51" s="262" t="s">
        <v>6</v>
      </c>
      <c r="I51" s="262"/>
      <c r="J51" s="262"/>
      <c r="K51" s="262"/>
      <c r="L51" s="262"/>
      <c r="M51" s="262"/>
      <c r="N51" s="262"/>
      <c r="O51" s="262"/>
      <c r="P51" s="262"/>
      <c r="Q51" s="262"/>
      <c r="R51" s="262"/>
      <c r="S51" s="262"/>
      <c r="T51" s="262"/>
      <c r="U51" s="262"/>
      <c r="V51" s="262"/>
      <c r="W51" s="262"/>
      <c r="X51" s="262"/>
      <c r="Y51" s="262"/>
      <c r="Z51" s="262"/>
      <c r="AA51" s="262"/>
      <c r="AB51" s="263"/>
    </row>
    <row r="52" spans="1:28" ht="15" x14ac:dyDescent="0.2">
      <c r="A52" s="60" t="s">
        <v>31</v>
      </c>
      <c r="B52" s="61"/>
      <c r="C52" s="200" t="s">
        <v>185</v>
      </c>
      <c r="D52" s="19"/>
      <c r="E52" s="144"/>
      <c r="F52" s="19"/>
      <c r="G52" s="53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28" t="s">
        <v>42</v>
      </c>
      <c r="X52" s="57">
        <v>12</v>
      </c>
      <c r="Y52" s="71"/>
      <c r="Z52" s="52"/>
      <c r="AA52" s="58" t="s">
        <v>40</v>
      </c>
      <c r="AB52" s="73">
        <v>0</v>
      </c>
    </row>
    <row r="53" spans="1:28" ht="15" x14ac:dyDescent="0.2">
      <c r="A53" s="60" t="s">
        <v>32</v>
      </c>
      <c r="B53" s="61"/>
      <c r="C53" s="201">
        <v>0.67</v>
      </c>
      <c r="D53" s="25"/>
      <c r="E53" s="145"/>
      <c r="F53" s="25"/>
      <c r="G53" s="5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28" t="s">
        <v>35</v>
      </c>
      <c r="X53" s="57">
        <v>27</v>
      </c>
      <c r="Y53" s="72"/>
      <c r="Z53" s="14"/>
      <c r="AA53" s="58" t="s">
        <v>21</v>
      </c>
      <c r="AB53" s="73">
        <v>0</v>
      </c>
    </row>
    <row r="54" spans="1:28" ht="15" x14ac:dyDescent="0.2">
      <c r="A54" s="29" t="s">
        <v>33</v>
      </c>
      <c r="B54" s="61"/>
      <c r="C54" s="202" t="s">
        <v>184</v>
      </c>
      <c r="D54" s="25"/>
      <c r="E54" s="145"/>
      <c r="F54" s="25"/>
      <c r="G54" s="5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28" t="s">
        <v>36</v>
      </c>
      <c r="X54" s="57">
        <v>27</v>
      </c>
      <c r="Y54" s="72"/>
      <c r="Z54" s="14"/>
      <c r="AA54" s="58" t="s">
        <v>25</v>
      </c>
      <c r="AB54" s="73">
        <v>0</v>
      </c>
    </row>
    <row r="55" spans="1:28" ht="15" x14ac:dyDescent="0.2">
      <c r="A55" s="60" t="s">
        <v>34</v>
      </c>
      <c r="B55" s="61"/>
      <c r="C55" s="202" t="s">
        <v>186</v>
      </c>
      <c r="D55" s="25"/>
      <c r="E55" s="145"/>
      <c r="F55" s="25"/>
      <c r="G55" s="5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28" t="s">
        <v>37</v>
      </c>
      <c r="X55" s="57">
        <v>6</v>
      </c>
      <c r="Y55" s="72"/>
      <c r="Z55" s="14"/>
      <c r="AA55" s="58" t="s">
        <v>41</v>
      </c>
      <c r="AB55" s="73">
        <v>22</v>
      </c>
    </row>
    <row r="56" spans="1:28" ht="15" x14ac:dyDescent="0.2">
      <c r="A56" s="55"/>
      <c r="B56" s="30"/>
      <c r="C56" s="136"/>
      <c r="D56" s="25"/>
      <c r="E56" s="145"/>
      <c r="F56" s="25"/>
      <c r="G56" s="5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28" t="s">
        <v>38</v>
      </c>
      <c r="X56" s="57">
        <v>21</v>
      </c>
      <c r="Y56" s="72"/>
      <c r="Z56" s="14"/>
      <c r="AA56" s="58" t="s">
        <v>64</v>
      </c>
      <c r="AB56" s="73">
        <v>5</v>
      </c>
    </row>
    <row r="57" spans="1:28" ht="15" x14ac:dyDescent="0.2">
      <c r="A57" s="29"/>
      <c r="B57" s="61"/>
      <c r="C57" s="59"/>
      <c r="D57" s="25"/>
      <c r="E57" s="145"/>
      <c r="F57" s="25"/>
      <c r="G57" s="5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28" t="s">
        <v>43</v>
      </c>
      <c r="X57" s="57">
        <v>0</v>
      </c>
      <c r="Y57" s="72"/>
      <c r="Z57" s="14"/>
      <c r="AA57" s="58" t="s">
        <v>93</v>
      </c>
      <c r="AB57" s="73">
        <v>0</v>
      </c>
    </row>
    <row r="58" spans="1:28" ht="15" x14ac:dyDescent="0.2">
      <c r="A58" s="29"/>
      <c r="B58" s="61"/>
      <c r="C58" s="59"/>
      <c r="D58" s="25"/>
      <c r="E58" s="145"/>
      <c r="F58" s="25"/>
      <c r="G58" s="5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28" t="s">
        <v>39</v>
      </c>
      <c r="X58" s="57">
        <v>0</v>
      </c>
      <c r="Y58" s="72"/>
      <c r="Z58" s="14"/>
      <c r="AA58" s="58"/>
      <c r="AB58" s="74"/>
    </row>
    <row r="59" spans="1:28" ht="4.5" customHeight="1" x14ac:dyDescent="0.2">
      <c r="A59" s="55"/>
      <c r="B59" s="15"/>
      <c r="C59" s="15"/>
      <c r="D59" s="7"/>
      <c r="E59" s="146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56"/>
    </row>
    <row r="60" spans="1:28" ht="15.75" x14ac:dyDescent="0.2">
      <c r="A60" s="222" t="s">
        <v>3</v>
      </c>
      <c r="B60" s="223"/>
      <c r="C60" s="223"/>
      <c r="D60" s="223"/>
      <c r="E60" s="223"/>
      <c r="F60" s="223" t="s">
        <v>11</v>
      </c>
      <c r="G60" s="223"/>
      <c r="H60" s="223"/>
      <c r="I60" s="223"/>
      <c r="J60" s="223"/>
      <c r="K60" s="223"/>
      <c r="L60" s="223"/>
      <c r="M60" s="223"/>
      <c r="N60" s="223"/>
      <c r="O60" s="223"/>
      <c r="P60" s="223"/>
      <c r="Q60" s="223"/>
      <c r="R60" s="223"/>
      <c r="S60" s="223"/>
      <c r="T60" s="223"/>
      <c r="U60" s="223"/>
      <c r="V60" s="223"/>
      <c r="W60" s="64"/>
      <c r="X60" s="223" t="s">
        <v>4</v>
      </c>
      <c r="Y60" s="223"/>
      <c r="Z60" s="223"/>
      <c r="AA60" s="223"/>
      <c r="AB60" s="260"/>
    </row>
    <row r="61" spans="1:28" x14ac:dyDescent="0.2">
      <c r="A61" s="250"/>
      <c r="B61" s="251"/>
      <c r="C61" s="251"/>
      <c r="D61" s="251"/>
      <c r="E61" s="251"/>
      <c r="F61" s="257"/>
      <c r="G61" s="257"/>
      <c r="H61" s="257"/>
      <c r="I61" s="257"/>
      <c r="J61" s="257"/>
      <c r="K61" s="257"/>
      <c r="L61" s="257"/>
      <c r="M61" s="257"/>
      <c r="N61" s="257"/>
      <c r="O61" s="257"/>
      <c r="P61" s="257"/>
      <c r="Q61" s="257"/>
      <c r="R61" s="257"/>
      <c r="S61" s="257"/>
      <c r="T61" s="257"/>
      <c r="U61" s="257"/>
      <c r="V61" s="257"/>
      <c r="W61" s="67"/>
      <c r="X61" s="257"/>
      <c r="Y61" s="257"/>
      <c r="Z61" s="257"/>
      <c r="AA61" s="257"/>
      <c r="AB61" s="258"/>
    </row>
    <row r="62" spans="1:28" x14ac:dyDescent="0.2">
      <c r="A62" s="65"/>
      <c r="B62" s="66"/>
      <c r="C62" s="76"/>
      <c r="D62" s="66"/>
      <c r="E62" s="147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180"/>
      <c r="V62" s="159"/>
      <c r="W62" s="66"/>
      <c r="X62" s="66"/>
      <c r="Y62" s="66"/>
      <c r="Z62" s="66"/>
      <c r="AA62" s="66"/>
      <c r="AB62" s="68"/>
    </row>
    <row r="63" spans="1:28" x14ac:dyDescent="0.2">
      <c r="A63" s="65"/>
      <c r="B63" s="66"/>
      <c r="C63" s="76"/>
      <c r="D63" s="66"/>
      <c r="E63" s="147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180"/>
      <c r="V63" s="159"/>
      <c r="W63" s="66"/>
      <c r="X63" s="66"/>
      <c r="Y63" s="66"/>
      <c r="Z63" s="66"/>
      <c r="AA63" s="66"/>
      <c r="AB63" s="68"/>
    </row>
    <row r="64" spans="1:28" x14ac:dyDescent="0.2">
      <c r="A64" s="65"/>
      <c r="B64" s="66"/>
      <c r="C64" s="76"/>
      <c r="D64" s="66"/>
      <c r="E64" s="147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180"/>
      <c r="V64" s="159"/>
      <c r="W64" s="66"/>
      <c r="X64" s="66"/>
      <c r="Y64" s="66"/>
      <c r="Z64" s="66"/>
      <c r="AA64" s="66"/>
      <c r="AB64" s="68"/>
    </row>
    <row r="65" spans="1:28" x14ac:dyDescent="0.2">
      <c r="A65" s="65"/>
      <c r="B65" s="66"/>
      <c r="C65" s="76"/>
      <c r="D65" s="66"/>
      <c r="E65" s="147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180"/>
      <c r="V65" s="159"/>
      <c r="W65" s="66"/>
      <c r="X65" s="66"/>
      <c r="Y65" s="66"/>
      <c r="Z65" s="66"/>
      <c r="AA65" s="66"/>
      <c r="AB65" s="68"/>
    </row>
    <row r="66" spans="1:28" x14ac:dyDescent="0.2">
      <c r="A66" s="250"/>
      <c r="B66" s="251"/>
      <c r="C66" s="251"/>
      <c r="D66" s="251"/>
      <c r="E66" s="251"/>
      <c r="F66" s="251"/>
      <c r="G66" s="251"/>
      <c r="H66" s="251"/>
      <c r="I66" s="251"/>
      <c r="J66" s="251"/>
      <c r="K66" s="251"/>
      <c r="L66" s="251"/>
      <c r="M66" s="251"/>
      <c r="N66" s="251"/>
      <c r="O66" s="251"/>
      <c r="P66" s="251"/>
      <c r="Q66" s="251"/>
      <c r="R66" s="251"/>
      <c r="S66" s="251"/>
      <c r="T66" s="251"/>
      <c r="U66" s="251"/>
      <c r="V66" s="251"/>
      <c r="W66" s="66"/>
      <c r="X66" s="251"/>
      <c r="Y66" s="251"/>
      <c r="Z66" s="251"/>
      <c r="AA66" s="251"/>
      <c r="AB66" s="259"/>
    </row>
    <row r="67" spans="1:28" x14ac:dyDescent="0.2">
      <c r="A67" s="250"/>
      <c r="B67" s="251"/>
      <c r="C67" s="251"/>
      <c r="D67" s="251"/>
      <c r="E67" s="251"/>
      <c r="F67" s="252"/>
      <c r="G67" s="252"/>
      <c r="H67" s="252"/>
      <c r="I67" s="252"/>
      <c r="J67" s="252"/>
      <c r="K67" s="252"/>
      <c r="L67" s="252"/>
      <c r="M67" s="252"/>
      <c r="N67" s="252"/>
      <c r="O67" s="252"/>
      <c r="P67" s="252"/>
      <c r="Q67" s="252"/>
      <c r="R67" s="252"/>
      <c r="S67" s="252"/>
      <c r="T67" s="252"/>
      <c r="U67" s="252"/>
      <c r="V67" s="252"/>
      <c r="W67" s="69"/>
      <c r="X67" s="252"/>
      <c r="Y67" s="252"/>
      <c r="Z67" s="252"/>
      <c r="AA67" s="252"/>
      <c r="AB67" s="253"/>
    </row>
    <row r="68" spans="1:28" ht="16.5" thickBot="1" x14ac:dyDescent="0.25">
      <c r="A68" s="254" t="s">
        <v>203</v>
      </c>
      <c r="B68" s="255"/>
      <c r="C68" s="255"/>
      <c r="D68" s="255"/>
      <c r="E68" s="255"/>
      <c r="F68" s="255" t="s">
        <v>95</v>
      </c>
      <c r="G68" s="255"/>
      <c r="H68" s="255"/>
      <c r="I68" s="255"/>
      <c r="J68" s="255"/>
      <c r="K68" s="255"/>
      <c r="L68" s="255"/>
      <c r="M68" s="255"/>
      <c r="N68" s="255"/>
      <c r="O68" s="255"/>
      <c r="P68" s="255"/>
      <c r="Q68" s="255"/>
      <c r="R68" s="255"/>
      <c r="S68" s="255"/>
      <c r="T68" s="255"/>
      <c r="U68" s="255"/>
      <c r="V68" s="255"/>
      <c r="W68" s="70"/>
      <c r="X68" s="255" t="s">
        <v>96</v>
      </c>
      <c r="Y68" s="255"/>
      <c r="Z68" s="255"/>
      <c r="AA68" s="255"/>
      <c r="AB68" s="256"/>
    </row>
    <row r="69" spans="1:28" ht="13.5" thickTop="1" x14ac:dyDescent="0.2"/>
    <row r="72" spans="1:28" x14ac:dyDescent="0.2">
      <c r="A72" s="1" t="s">
        <v>50</v>
      </c>
    </row>
    <row r="74" spans="1:28" x14ac:dyDescent="0.2">
      <c r="A74" s="1" t="s">
        <v>51</v>
      </c>
    </row>
    <row r="75" spans="1:28" x14ac:dyDescent="0.2">
      <c r="A75" s="1" t="s">
        <v>52</v>
      </c>
    </row>
    <row r="76" spans="1:28" x14ac:dyDescent="0.2">
      <c r="A76" s="1" t="s">
        <v>53</v>
      </c>
    </row>
    <row r="77" spans="1:28" x14ac:dyDescent="0.2">
      <c r="A77" s="1" t="s">
        <v>54</v>
      </c>
    </row>
    <row r="78" spans="1:28" x14ac:dyDescent="0.2">
      <c r="A78" s="1" t="s">
        <v>55</v>
      </c>
    </row>
    <row r="79" spans="1:28" x14ac:dyDescent="0.2">
      <c r="A79" s="1" t="s">
        <v>56</v>
      </c>
    </row>
    <row r="80" spans="1:28" x14ac:dyDescent="0.2">
      <c r="A80" s="1" t="s">
        <v>57</v>
      </c>
    </row>
    <row r="81" spans="1:4" x14ac:dyDescent="0.2">
      <c r="A81" s="62" t="s">
        <v>47</v>
      </c>
      <c r="D81" s="1" t="s">
        <v>60</v>
      </c>
    </row>
    <row r="82" spans="1:4" x14ac:dyDescent="0.2">
      <c r="A82" s="62" t="s">
        <v>49</v>
      </c>
    </row>
    <row r="83" spans="1:4" x14ac:dyDescent="0.2">
      <c r="A83" s="62" t="s">
        <v>58</v>
      </c>
    </row>
    <row r="84" spans="1:4" x14ac:dyDescent="0.2">
      <c r="A84" s="62" t="s">
        <v>62</v>
      </c>
    </row>
    <row r="85" spans="1:4" x14ac:dyDescent="0.2">
      <c r="A85" s="63" t="s">
        <v>42</v>
      </c>
      <c r="C85" s="13" t="s">
        <v>61</v>
      </c>
    </row>
    <row r="86" spans="1:4" x14ac:dyDescent="0.2">
      <c r="A86" s="1" t="s">
        <v>59</v>
      </c>
    </row>
  </sheetData>
  <sortState xmlns:xlrd2="http://schemas.microsoft.com/office/spreadsheetml/2017/richdata2" ref="B29:X49">
    <sortCondition ref="B29:B49"/>
  </sortState>
  <mergeCells count="45">
    <mergeCell ref="A1:AB1"/>
    <mergeCell ref="A2:AB2"/>
    <mergeCell ref="A3:AB3"/>
    <mergeCell ref="A4:AB4"/>
    <mergeCell ref="Z21:Z22"/>
    <mergeCell ref="A6:AB6"/>
    <mergeCell ref="A7:AB7"/>
    <mergeCell ref="A9:AB9"/>
    <mergeCell ref="D21:D22"/>
    <mergeCell ref="E21:E22"/>
    <mergeCell ref="F21:F22"/>
    <mergeCell ref="G21:G22"/>
    <mergeCell ref="A15:G15"/>
    <mergeCell ref="H15:AB15"/>
    <mergeCell ref="A21:A22"/>
    <mergeCell ref="A5:AB5"/>
    <mergeCell ref="A60:E60"/>
    <mergeCell ref="F60:V60"/>
    <mergeCell ref="X60:AB60"/>
    <mergeCell ref="A51:G51"/>
    <mergeCell ref="H51:AB51"/>
    <mergeCell ref="A61:E61"/>
    <mergeCell ref="F61:V61"/>
    <mergeCell ref="X61:AB61"/>
    <mergeCell ref="A66:E66"/>
    <mergeCell ref="F66:V66"/>
    <mergeCell ref="X66:AB66"/>
    <mergeCell ref="A67:E67"/>
    <mergeCell ref="F67:V67"/>
    <mergeCell ref="X67:AB67"/>
    <mergeCell ref="A68:E68"/>
    <mergeCell ref="F68:V68"/>
    <mergeCell ref="X68:AB68"/>
    <mergeCell ref="A12:AB12"/>
    <mergeCell ref="B21:B22"/>
    <mergeCell ref="C21:C22"/>
    <mergeCell ref="A8:AB8"/>
    <mergeCell ref="H21:V21"/>
    <mergeCell ref="W21:W22"/>
    <mergeCell ref="X21:X22"/>
    <mergeCell ref="AA21:AA22"/>
    <mergeCell ref="AB21:AB22"/>
    <mergeCell ref="A10:AB10"/>
    <mergeCell ref="A11:AB11"/>
    <mergeCell ref="Y21:Y22"/>
  </mergeCells>
  <phoneticPr fontId="24" type="noConversion"/>
  <conditionalFormatting sqref="W1:W1048576">
    <cfRule type="duplicateValues" dxfId="0" priority="1"/>
  </conditionalFormatting>
  <printOptions horizontalCentered="1"/>
  <pageMargins left="0.19685039370078741" right="0.19685039370078741" top="0.44" bottom="0.55000000000000004" header="0.2" footer="0.31496062992125984"/>
  <pageSetup paperSize="9" scale="56" fitToHeight="0" orientation="landscape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База спортсменов</vt:lpstr>
      <vt:lpstr>Список участников</vt:lpstr>
      <vt:lpstr>Критериум</vt:lpstr>
      <vt:lpstr>Критериум!Заголовки_для_печати</vt:lpstr>
      <vt:lpstr>'Список участников'!Заголовки_для_печати</vt:lpstr>
      <vt:lpstr>Критериум!Область_печати</vt:lpstr>
      <vt:lpstr>'Список участников'!Область_печати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TANYA</cp:lastModifiedBy>
  <cp:lastPrinted>2025-06-09T09:24:11Z</cp:lastPrinted>
  <dcterms:created xsi:type="dcterms:W3CDTF">1996-10-08T23:32:33Z</dcterms:created>
  <dcterms:modified xsi:type="dcterms:W3CDTF">2025-06-10T07:59:11Z</dcterms:modified>
</cp:coreProperties>
</file>