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тог гр. г. муж" sheetId="83" r:id="rId1"/>
  </sheets>
  <definedNames>
    <definedName name="_xlnm.Print_Titles" localSheetId="0">'итог гр. г. муж'!$21:$21</definedName>
    <definedName name="_xlnm.Print_Area" localSheetId="0">'итог гр. г. муж'!$A$1:$L$160</definedName>
  </definedNames>
  <calcPr calcId="152511"/>
</workbook>
</file>

<file path=xl/calcChain.xml><?xml version="1.0" encoding="utf-8"?>
<calcChain xmlns="http://schemas.openxmlformats.org/spreadsheetml/2006/main">
  <c r="J23" i="83" l="1"/>
  <c r="J24" i="83"/>
  <c r="J25" i="83"/>
  <c r="J26" i="83"/>
  <c r="J27" i="83"/>
  <c r="J28" i="83"/>
  <c r="J29" i="83"/>
  <c r="J30" i="83"/>
  <c r="J31" i="83"/>
  <c r="J32" i="83"/>
  <c r="J33" i="83"/>
  <c r="J34" i="83"/>
  <c r="J35" i="83"/>
  <c r="J36" i="83"/>
  <c r="J37" i="83"/>
  <c r="J38" i="83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J59" i="83"/>
  <c r="J60" i="83"/>
  <c r="J61" i="83"/>
  <c r="J62" i="83"/>
  <c r="J63" i="83"/>
  <c r="J64" i="83"/>
  <c r="J65" i="83"/>
  <c r="J66" i="83"/>
  <c r="J67" i="83"/>
  <c r="J68" i="83"/>
  <c r="J69" i="83"/>
  <c r="J70" i="83"/>
  <c r="J71" i="83"/>
  <c r="J72" i="83"/>
  <c r="J73" i="83"/>
  <c r="J74" i="83"/>
  <c r="J75" i="83"/>
  <c r="J76" i="83"/>
  <c r="J77" i="83"/>
  <c r="J78" i="83"/>
  <c r="J79" i="83"/>
  <c r="J80" i="83"/>
  <c r="J81" i="83"/>
  <c r="J82" i="83"/>
  <c r="J83" i="83"/>
  <c r="J84" i="83"/>
  <c r="J85" i="83"/>
  <c r="J86" i="83"/>
  <c r="J87" i="83"/>
  <c r="J88" i="83"/>
  <c r="J89" i="83"/>
  <c r="J22" i="83"/>
  <c r="I24" i="83"/>
  <c r="I25" i="83"/>
  <c r="I26" i="83"/>
  <c r="I27" i="83"/>
  <c r="I28" i="83"/>
  <c r="I29" i="83"/>
  <c r="I30" i="83"/>
  <c r="I31" i="83"/>
  <c r="I32" i="83"/>
  <c r="I33" i="83"/>
  <c r="I34" i="83"/>
  <c r="I35" i="83"/>
  <c r="I36" i="83"/>
  <c r="I37" i="83"/>
  <c r="I38" i="83"/>
  <c r="I39" i="83"/>
  <c r="I40" i="83"/>
  <c r="I41" i="83"/>
  <c r="I42" i="83"/>
  <c r="I43" i="83"/>
  <c r="I44" i="83"/>
  <c r="I45" i="83"/>
  <c r="I46" i="83"/>
  <c r="I47" i="83"/>
  <c r="I48" i="83"/>
  <c r="I49" i="83"/>
  <c r="I50" i="83"/>
  <c r="I51" i="83"/>
  <c r="I52" i="83"/>
  <c r="I53" i="83"/>
  <c r="I54" i="83"/>
  <c r="I55" i="83"/>
  <c r="I56" i="83"/>
  <c r="I57" i="83"/>
  <c r="I58" i="83"/>
  <c r="I59" i="83"/>
  <c r="I60" i="83"/>
  <c r="I61" i="83"/>
  <c r="I62" i="83"/>
  <c r="I63" i="83"/>
  <c r="I64" i="83"/>
  <c r="I65" i="83"/>
  <c r="I66" i="83"/>
  <c r="I67" i="83"/>
  <c r="I68" i="83"/>
  <c r="I69" i="83"/>
  <c r="I70" i="83"/>
  <c r="I71" i="83"/>
  <c r="I72" i="83"/>
  <c r="I73" i="83"/>
  <c r="I74" i="83"/>
  <c r="I75" i="83"/>
  <c r="I76" i="83"/>
  <c r="I77" i="83"/>
  <c r="I78" i="83"/>
  <c r="I79" i="83"/>
  <c r="I80" i="83"/>
  <c r="I81" i="83"/>
  <c r="I82" i="83"/>
  <c r="I83" i="83"/>
  <c r="I84" i="83"/>
  <c r="I85" i="83"/>
  <c r="I86" i="83"/>
  <c r="I87" i="83"/>
  <c r="I88" i="83"/>
  <c r="I89" i="83"/>
  <c r="I23" i="83"/>
  <c r="I146" i="83"/>
  <c r="I147" i="83"/>
  <c r="I149" i="83"/>
  <c r="I152" i="83"/>
  <c r="I151" i="83"/>
  <c r="I150" i="83"/>
  <c r="I148" i="83"/>
  <c r="L145" i="83"/>
  <c r="L146" i="83"/>
  <c r="L147" i="83"/>
  <c r="L148" i="83"/>
  <c r="L149" i="83"/>
  <c r="L150" i="83"/>
  <c r="L151" i="83"/>
  <c r="E160" i="83"/>
  <c r="H160" i="83"/>
  <c r="J160" i="83"/>
</calcChain>
</file>

<file path=xl/sharedStrings.xml><?xml version="1.0" encoding="utf-8"?>
<sst xmlns="http://schemas.openxmlformats.org/spreadsheetml/2006/main" count="626" uniqueCount="342">
  <si>
    <t>Министерство спорта Российской Федерации</t>
  </si>
  <si>
    <t>ТЕХНИЧЕСКИЕ ДАННЫЕ ТРАССЫ:</t>
  </si>
  <si>
    <t xml:space="preserve"> МАКСИМАЛЬНЫЙ ПЕРЕПАД (HD):</t>
  </si>
  <si>
    <t xml:space="preserve"> СУММА ПЕРЕПАДОВ (ТС):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</si>
  <si>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</si>
  <si>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</si>
  <si>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</si>
  <si>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</si>
  <si>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</si>
  <si>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</si>
  <si>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</si>
  <si>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</si>
  <si>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</si>
  <si>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</si>
  <si>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</si>
  <si>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</si>
  <si>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</si>
  <si>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КМС</t>
  </si>
  <si>
    <t>МС</t>
  </si>
  <si>
    <t>Удмуртская Республика</t>
  </si>
  <si>
    <t>по велосипедному спорту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</si>
  <si>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</si>
  <si>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</si>
  <si>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</si>
  <si>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</si>
  <si>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</si>
  <si>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>СКОРОСТЬ км/ч</t>
  </si>
  <si>
    <t>ОТСТАВАНИЕ</t>
  </si>
  <si>
    <t>ИТОГОВЫЙ ПРОТОКОЛ</t>
  </si>
  <si>
    <t>ВЫПОЛНЕНИЕ НТУ ЕВСК</t>
  </si>
  <si>
    <t>НФ</t>
  </si>
  <si>
    <t>СУДЬЯ НА ФИНИШЕ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</si>
  <si>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</si>
  <si>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</si>
  <si>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</si>
  <si>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</si>
  <si>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</si>
  <si>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</si>
  <si>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</si>
  <si>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</si>
  <si>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Лимит времени</t>
  </si>
  <si>
    <t>2 СР</t>
  </si>
  <si>
    <t>Дисквалифицировано</t>
  </si>
  <si>
    <t>3 СР</t>
  </si>
  <si>
    <t>Н. стартовало</t>
  </si>
  <si>
    <t>ТЕХНИЧЕСКИЙ ДЕЛЕГАТ</t>
  </si>
  <si>
    <t>ДАТА РОЖД.</t>
  </si>
  <si>
    <t>Новосибирская область</t>
  </si>
  <si>
    <t>№ ВРВС: 0080601611Я</t>
  </si>
  <si>
    <t>ДИСТАНЦИЯ: ДЛИНА КРУГА/КРУГОВ</t>
  </si>
  <si>
    <t>Влажность: 40%</t>
  </si>
  <si>
    <t>Шоссе - групповая гонка</t>
  </si>
  <si>
    <t>ЧЕМПИОНАТ РОССИИ</t>
  </si>
  <si>
    <t>Мужчины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</si>
  <si>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Саранск</t>
    </r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</si>
  <si>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26 ИЮНЯ 2022 ГОДА</t>
    </r>
  </si>
  <si>
    <t>Министерство спорта и молодёжной политики Республики Мордовия</t>
  </si>
  <si>
    <t>Федерация велосипедного спорта Республики Мордовия</t>
  </si>
  <si>
    <t>НАЧАЛО ГОНКИ: 12ч 32м</t>
  </si>
  <si>
    <t>ОКОНЧАНИЕ ГОНКИ: 16ч 51м</t>
  </si>
  <si>
    <t>№ ЕКП 2022: 5041</t>
  </si>
  <si>
    <t>Стародубцев А.Ю. / ВК, г.Хабаровск /</t>
  </si>
  <si>
    <t>Кондратьева Л.В. /ВК, г.Воронеж /</t>
  </si>
  <si>
    <t>Юдина Л.Н. /ВК, Забайкальский край /</t>
  </si>
  <si>
    <t>13,33/13</t>
  </si>
  <si>
    <t>НАЗВАНИЕ ТРАССЫ / РЕГ. НОМЕР: Советская площадь</t>
  </si>
  <si>
    <t>РИКУНОВ Пётр</t>
  </si>
  <si>
    <t>24.02.1997</t>
  </si>
  <si>
    <t>Тюменская область</t>
  </si>
  <si>
    <t>НЫЧ Артем</t>
  </si>
  <si>
    <t>21.03.1995</t>
  </si>
  <si>
    <t>Самарская область</t>
  </si>
  <si>
    <t>СТАШ Мамыр</t>
  </si>
  <si>
    <t>04.05.1993</t>
  </si>
  <si>
    <t>Республика Адыгея</t>
  </si>
  <si>
    <t>БЕРЕЗНЯК Александр</t>
  </si>
  <si>
    <t>05.11.2001</t>
  </si>
  <si>
    <t>РОСТОВЦЕВ Сергей</t>
  </si>
  <si>
    <t>02.06.1997</t>
  </si>
  <si>
    <t>Тульская область</t>
  </si>
  <si>
    <t>МАЙКИН Роман</t>
  </si>
  <si>
    <t>14.08.1990</t>
  </si>
  <si>
    <t>ГОМОЗКОВ Артём</t>
  </si>
  <si>
    <t>27.06.2002</t>
  </si>
  <si>
    <t>Санкт-Петербург</t>
  </si>
  <si>
    <t>МАЛЬКОВ Кирилл</t>
  </si>
  <si>
    <t>12.10.2002</t>
  </si>
  <si>
    <t>Омская область</t>
  </si>
  <si>
    <t>ТИХОНИН Евгений</t>
  </si>
  <si>
    <t>01.04.1998</t>
  </si>
  <si>
    <t>Москва</t>
  </si>
  <si>
    <t>КУРЬЯНОВ Степан</t>
  </si>
  <si>
    <t>07.12.1996</t>
  </si>
  <si>
    <t>СТРАХОВ Дмитрий</t>
  </si>
  <si>
    <t>17.05.1995</t>
  </si>
  <si>
    <t>ЯЦЕНКО Иван</t>
  </si>
  <si>
    <t>08.09.2000</t>
  </si>
  <si>
    <t>ПУЗАНОВ Дмитрий</t>
  </si>
  <si>
    <t>23.10.1982</t>
  </si>
  <si>
    <t>КОМИН Александр</t>
  </si>
  <si>
    <t>12.04.1995</t>
  </si>
  <si>
    <t>СТЕПАНОВ Андрей</t>
  </si>
  <si>
    <t>18.04.1999</t>
  </si>
  <si>
    <t>ЕРЁМКИН Аркадий</t>
  </si>
  <si>
    <t>06.05.1996</t>
  </si>
  <si>
    <t>КАПУСТИН Кирилл</t>
  </si>
  <si>
    <t>21.06.2002</t>
  </si>
  <si>
    <t>Московская область</t>
  </si>
  <si>
    <t>ШУЛЬЧЕНКО Никита</t>
  </si>
  <si>
    <t>31.05.1999</t>
  </si>
  <si>
    <t>ЗОТОВ Евгений</t>
  </si>
  <si>
    <t>20.08.1994</t>
  </si>
  <si>
    <t>КУЛИКОВ Сергей</t>
  </si>
  <si>
    <t>31.10.1996</t>
  </si>
  <si>
    <t>Республика Крым</t>
  </si>
  <si>
    <t>КИРЖАЙКИН Никита</t>
  </si>
  <si>
    <t>04.10.1993</t>
  </si>
  <si>
    <t>ПЛАКУШКИН Сергей</t>
  </si>
  <si>
    <t>27.05.1997</t>
  </si>
  <si>
    <t>Краснодарский край</t>
  </si>
  <si>
    <t>РОЗАНОВ Дмитрий</t>
  </si>
  <si>
    <t>15.05.1989</t>
  </si>
  <si>
    <t>САВЕЛЬЕВ Денис</t>
  </si>
  <si>
    <t>19.06.2001</t>
  </si>
  <si>
    <t>ХОМЯКОВ Артемий</t>
  </si>
  <si>
    <t>22.11.2003</t>
  </si>
  <si>
    <t>Республика Башкоотостан</t>
  </si>
  <si>
    <t>ФОКИН Михаил</t>
  </si>
  <si>
    <t>21.11.1997</t>
  </si>
  <si>
    <t>НЕКРАСОВ Константин</t>
  </si>
  <si>
    <t>04.04.1999</t>
  </si>
  <si>
    <t>ТЕРЕШЕНОК Виталий</t>
  </si>
  <si>
    <t>23.06.2001</t>
  </si>
  <si>
    <t>ГРИШИН Максим</t>
  </si>
  <si>
    <t>10.02.1997</t>
  </si>
  <si>
    <t>НЕКРАСОВ Денис</t>
  </si>
  <si>
    <t>19.02.1997</t>
  </si>
  <si>
    <t>ПОТЕКАЛО Николай</t>
  </si>
  <si>
    <t>20.03.2000</t>
  </si>
  <si>
    <t>ИЛЬИН Роман</t>
  </si>
  <si>
    <t>21.08.2002</t>
  </si>
  <si>
    <t>САМОЙЛОВ Даниил</t>
  </si>
  <si>
    <t>21.03.2003</t>
  </si>
  <si>
    <t>ЗАЦЕПИН Сергей</t>
  </si>
  <si>
    <t>14.11.2000</t>
  </si>
  <si>
    <t>ТИШКИН Александр</t>
  </si>
  <si>
    <t>27.05.2003</t>
  </si>
  <si>
    <t>ЕСИК Артемий</t>
  </si>
  <si>
    <t>23.06.2003</t>
  </si>
  <si>
    <t>СМИРНОВ Александр</t>
  </si>
  <si>
    <t>10.02.1998</t>
  </si>
  <si>
    <t>РАДУЛОВ Артем</t>
  </si>
  <si>
    <t>18.03.2003</t>
  </si>
  <si>
    <t>Ростовская область</t>
  </si>
  <si>
    <t>АНИСИМОВ Иван</t>
  </si>
  <si>
    <t>20.04.2003</t>
  </si>
  <si>
    <t>Ленинградская область</t>
  </si>
  <si>
    <t>ГУТОВСКИЙ Владислав</t>
  </si>
  <si>
    <t>15.09.2003</t>
  </si>
  <si>
    <t>ВАСИЛЬЕВ Никита</t>
  </si>
  <si>
    <t>28.02.2003</t>
  </si>
  <si>
    <t>ПРОНИН Константин</t>
  </si>
  <si>
    <t>10.01.2001</t>
  </si>
  <si>
    <t>Свердловская область</t>
  </si>
  <si>
    <t>ВАСИЛИОГЛО Павел</t>
  </si>
  <si>
    <t>18.12.2000</t>
  </si>
  <si>
    <t>ГОЛОВЧЕНКО Даниил</t>
  </si>
  <si>
    <t>23.05.2002</t>
  </si>
  <si>
    <t>Хабаровский край</t>
  </si>
  <si>
    <t>ДОРОШЕНКО Святослав</t>
  </si>
  <si>
    <t>12.05.2003</t>
  </si>
  <si>
    <t>ЧИСТИК Евгений</t>
  </si>
  <si>
    <t>06.03.1989</t>
  </si>
  <si>
    <t>ГОРЮШИН Александр</t>
  </si>
  <si>
    <t>03.03.2000</t>
  </si>
  <si>
    <t>ДИКИЙ Марк</t>
  </si>
  <si>
    <t>25.07.2003</t>
  </si>
  <si>
    <t>ОРЕХОВ Максим</t>
  </si>
  <si>
    <t>02.03.2003</t>
  </si>
  <si>
    <t>Калининградская область</t>
  </si>
  <si>
    <t>ФИРСАНОВ Сергей</t>
  </si>
  <si>
    <t>03.07.1982</t>
  </si>
  <si>
    <t>Псковская область</t>
  </si>
  <si>
    <t>КОРОБОВ Павел</t>
  </si>
  <si>
    <t>30.05.2002</t>
  </si>
  <si>
    <t>Орловская область</t>
  </si>
  <si>
    <t>МАРТЫНОВ Никита</t>
  </si>
  <si>
    <t>26.08.1999</t>
  </si>
  <si>
    <t>НОВИКОВ Савва</t>
  </si>
  <si>
    <t>27.07.1999</t>
  </si>
  <si>
    <t>САВЕКИН Даниил</t>
  </si>
  <si>
    <t>13.04.2002</t>
  </si>
  <si>
    <t>КАЗАНОВ Евгений</t>
  </si>
  <si>
    <t>14.07.1998</t>
  </si>
  <si>
    <t>Забайкальский край</t>
  </si>
  <si>
    <t>ВЬЮНОШЕВ Михаил</t>
  </si>
  <si>
    <t>24.11.2001</t>
  </si>
  <si>
    <t>СЕНОКОСОВ Олег</t>
  </si>
  <si>
    <t>28.07.2002</t>
  </si>
  <si>
    <t>КОЛЕСНИКОВ Максим</t>
  </si>
  <si>
    <t>18.04.2003</t>
  </si>
  <si>
    <t>ФАТКУЛЛИН Валерий</t>
  </si>
  <si>
    <t>07.08.1998</t>
  </si>
  <si>
    <t>НИЧИПУРЕНКО Павел</t>
  </si>
  <si>
    <t>30.10.1998</t>
  </si>
  <si>
    <t>САЛОМАТОВ Семен</t>
  </si>
  <si>
    <t>04.08.2003</t>
  </si>
  <si>
    <t>КОМАРОВ Егор</t>
  </si>
  <si>
    <t>31.08.2002</t>
  </si>
  <si>
    <t>КУРЬЯНОВ Сергей</t>
  </si>
  <si>
    <t>20.04.2000</t>
  </si>
  <si>
    <t>ЕВГРАФОВ Евгений</t>
  </si>
  <si>
    <t>28.08.1998</t>
  </si>
  <si>
    <t>Чувашская Республика</t>
  </si>
  <si>
    <t>ПАЛАГИЧЕВ Иван</t>
  </si>
  <si>
    <t>05.07.2003</t>
  </si>
  <si>
    <t>ЛИМ</t>
  </si>
  <si>
    <t>ИВАНОВ Александр</t>
  </si>
  <si>
    <t>25.12.2003</t>
  </si>
  <si>
    <t>ЕРЁМИН Евгений</t>
  </si>
  <si>
    <t>01.10.2001</t>
  </si>
  <si>
    <t>КОНДРАТЬЕВ Артем</t>
  </si>
  <si>
    <t>09.11.2003</t>
  </si>
  <si>
    <t>БАЙДИКОВ Илья</t>
  </si>
  <si>
    <t>20.07.1996</t>
  </si>
  <si>
    <t>ДОКУЧАЕВ Михаил</t>
  </si>
  <si>
    <t>07.07.2003</t>
  </si>
  <si>
    <t>МАКСИМОВ Денис</t>
  </si>
  <si>
    <t>09.08.2001</t>
  </si>
  <si>
    <t>ГУРИН Антон</t>
  </si>
  <si>
    <t>09.10.2003</t>
  </si>
  <si>
    <t>ХИЛЬКОВИЧ Денис</t>
  </si>
  <si>
    <t>23.12.2003</t>
  </si>
  <si>
    <t>МАНАКОВ Виктор</t>
  </si>
  <si>
    <t>09.06.1992</t>
  </si>
  <si>
    <t>ШАКОТЬКО Александр</t>
  </si>
  <si>
    <t>08.05.1999</t>
  </si>
  <si>
    <t>МОЛЧАНОВ Иван</t>
  </si>
  <si>
    <t>17.09.2003</t>
  </si>
  <si>
    <t>БРЕСЛАВСКИЙ Роман</t>
  </si>
  <si>
    <t>30.04.2003</t>
  </si>
  <si>
    <t>СЕРГЕЕВ Александр</t>
  </si>
  <si>
    <t>09.01.1982</t>
  </si>
  <si>
    <t>БЕЛЯКОВ Сергей</t>
  </si>
  <si>
    <t>02.07.2000</t>
  </si>
  <si>
    <t>ГАНСЕВИЧ Богдан</t>
  </si>
  <si>
    <t>24.08.2002</t>
  </si>
  <si>
    <t>МИЛЛЕР Кирилл</t>
  </si>
  <si>
    <t>18.12.2003</t>
  </si>
  <si>
    <t>ДМИТРИЕВ Иван</t>
  </si>
  <si>
    <t>10.10.2003</t>
  </si>
  <si>
    <t>ЮЛКИН Иван</t>
  </si>
  <si>
    <t>30.08.2001</t>
  </si>
  <si>
    <t>ВОРОБЬЕВ Антон</t>
  </si>
  <si>
    <t>12.10.1990</t>
  </si>
  <si>
    <t>РАХИМОВ Нурислам</t>
  </si>
  <si>
    <t>14.04.2003</t>
  </si>
  <si>
    <t>Республика Башкортостан</t>
  </si>
  <si>
    <t>СУЧКОВ Василий</t>
  </si>
  <si>
    <t>05.07.1994</t>
  </si>
  <si>
    <t>ОВЧАРОВ Валерий</t>
  </si>
  <si>
    <t>15.05.2001</t>
  </si>
  <si>
    <t>КАРПЕЕВ Денис</t>
  </si>
  <si>
    <t>21.06.1999</t>
  </si>
  <si>
    <t>МИХЕЙКИН Роман</t>
  </si>
  <si>
    <t>23.08.2002</t>
  </si>
  <si>
    <t>КОМИССАРОВ Денис</t>
  </si>
  <si>
    <t>08.05.1987</t>
  </si>
  <si>
    <t>ПОПОВ Владислав</t>
  </si>
  <si>
    <t>28.10.2003</t>
  </si>
  <si>
    <t>Волгоградская область</t>
  </si>
  <si>
    <t>ХАЛИКОВ Булат</t>
  </si>
  <si>
    <t>07.09.1999</t>
  </si>
  <si>
    <t>МИРОЛЮБОВ Яков</t>
  </si>
  <si>
    <t>14.09.2001</t>
  </si>
  <si>
    <t>ШЕСТАКОВ Артём</t>
  </si>
  <si>
    <t>18.09.2003</t>
  </si>
  <si>
    <t>ЛУЧНИКОВ Егор</t>
  </si>
  <si>
    <t>19.09.2003</t>
  </si>
  <si>
    <t>ЕВТУШЕНКО Александр</t>
  </si>
  <si>
    <t>30.06.1993</t>
  </si>
  <si>
    <t>ФИЛЬЧАКОВ Максим</t>
  </si>
  <si>
    <t>30.06.2001</t>
  </si>
  <si>
    <t>ЖУРАВЛЕВ Иван</t>
  </si>
  <si>
    <t>02.12.2003</t>
  </si>
  <si>
    <t>ПОПОВ Антон</t>
  </si>
  <si>
    <t>30.01.1999</t>
  </si>
  <si>
    <t>Воронежская область</t>
  </si>
  <si>
    <t>ЮХАТОВ Сергей</t>
  </si>
  <si>
    <t>18.05.1977</t>
  </si>
  <si>
    <t>Ивановская область</t>
  </si>
  <si>
    <t>КУПЦОВ Алексей</t>
  </si>
  <si>
    <t>29.03.1993</t>
  </si>
  <si>
    <t>Республика Бурятия</t>
  </si>
  <si>
    <t>МИШУТИН Станислав</t>
  </si>
  <si>
    <t>05.03.1988</t>
  </si>
  <si>
    <t>Пензенская область</t>
  </si>
  <si>
    <t>ЕРШОВ Артур</t>
  </si>
  <si>
    <t>07.03.1990</t>
  </si>
  <si>
    <t>БОНДАРЧУК Никита</t>
  </si>
  <si>
    <t>01.02.1999</t>
  </si>
  <si>
    <t>ИВАНОВ Дмитрий</t>
  </si>
  <si>
    <t>08.08.2001</t>
  </si>
  <si>
    <t>НС</t>
  </si>
  <si>
    <t>ПРОХОРОВ Евгений</t>
  </si>
  <si>
    <t>07.12.1986</t>
  </si>
  <si>
    <t>ЛАУШКИН Лев</t>
  </si>
  <si>
    <t>27.11.2002</t>
  </si>
  <si>
    <t>ЧАСОВНИКОВ Артем</t>
  </si>
  <si>
    <t>22.01.2002</t>
  </si>
  <si>
    <t>КУЛИКОВ Владислав</t>
  </si>
  <si>
    <t>08.07.1996</t>
  </si>
  <si>
    <t>ШЕРСТНЁВ Тимофей</t>
  </si>
  <si>
    <t>21.10.1999</t>
  </si>
  <si>
    <t>ВАНСОВСКИЙ Андрей</t>
  </si>
  <si>
    <t>04.08.1971</t>
  </si>
  <si>
    <t>Ульяновская область</t>
  </si>
  <si>
    <t>ЛЕОНТЬЕВ Александр</t>
  </si>
  <si>
    <t>06.04.1980</t>
  </si>
  <si>
    <t>КАЛУЖСКИЙ Сергей</t>
  </si>
  <si>
    <t>20.12.1985</t>
  </si>
  <si>
    <t>АЛЕКСЕЕВНИН Алексей</t>
  </si>
  <si>
    <t>01.08.1998</t>
  </si>
  <si>
    <t>СТАРИКОВ Станислав</t>
  </si>
  <si>
    <t>02.02.2001</t>
  </si>
  <si>
    <t>ИСЛАМОВ Валерий</t>
  </si>
  <si>
    <t>20.06.2001</t>
  </si>
  <si>
    <t>БАКО Александр</t>
  </si>
  <si>
    <t>09.11.1983</t>
  </si>
  <si>
    <t>Пермский край</t>
  </si>
  <si>
    <t>НОВИКОВ Никита</t>
  </si>
  <si>
    <t>10.11.1989</t>
  </si>
  <si>
    <t>Вологодская область</t>
  </si>
  <si>
    <t>ЩУРЕНКОВ Анатолий</t>
  </si>
  <si>
    <t>БРУСНИЦИН Павел</t>
  </si>
  <si>
    <t>20.08.1993</t>
  </si>
  <si>
    <t>КРАСАВИН Кирилл</t>
  </si>
  <si>
    <t>17.01.1996</t>
  </si>
  <si>
    <t>Температура: +23+24</t>
  </si>
  <si>
    <t>Осадки: солнечно</t>
  </si>
  <si>
    <t>Ветер: 5 м/с (Ю)</t>
  </si>
  <si>
    <t>Свердловская область, Тульская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</si>
</sst>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&quot; км&quot;"/>
    <numFmt numFmtId="167" formatCode="h:mm:ss.00"/>
    <numFmt numFmtId="168" formatCode="hh:mm:ss"/>
  </numFmts>
  <fonts count="5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3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6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4">
    <xf numFmtId="0" fontId="0" fillId="0" borderId="0"/>
    <xf numFmtId="0" fontId="9" fillId="0" borderId="0"/>
    <xf numFmtId="0" fontId="8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4" fillId="0" borderId="0"/>
    <xf numFmtId="0" fontId="5" fillId="3" borderId="23" applyNumberFormat="0" applyFont="0" applyAlignment="0" applyProtection="0"/>
    <xf numFmtId="0" fontId="4" fillId="0" borderId="0"/>
    <xf numFmtId="0" fontId="4" fillId="3" borderId="23" applyNumberFormat="0" applyFont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27" applyNumberFormat="0" applyAlignment="0" applyProtection="0"/>
    <xf numFmtId="0" fontId="33" fillId="9" borderId="28" applyNumberFormat="0" applyAlignment="0" applyProtection="0"/>
    <xf numFmtId="0" fontId="34" fillId="9" borderId="27" applyNumberFormat="0" applyAlignment="0" applyProtection="0"/>
    <xf numFmtId="0" fontId="35" fillId="0" borderId="29" applyNumberFormat="0" applyFill="0" applyAlignment="0" applyProtection="0"/>
    <xf numFmtId="0" fontId="36" fillId="10" borderId="30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1" applyNumberFormat="0" applyFill="0" applyAlignment="0" applyProtection="0"/>
    <xf numFmtId="0" fontId="4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0" fillId="34" borderId="0" applyNumberFormat="0" applyBorder="0" applyAlignment="0" applyProtection="0"/>
    <xf numFmtId="0" fontId="3" fillId="0" borderId="0"/>
    <xf numFmtId="0" fontId="3" fillId="3" borderId="23" applyNumberFormat="0" applyFont="0" applyAlignment="0" applyProtection="0"/>
    <xf numFmtId="0" fontId="2" fillId="0" borderId="0"/>
    <xf numFmtId="0" fontId="2" fillId="3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3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3">
    <xf numFmtId="0" fontId="0" fillId="0" borderId="0" xfId="0"/>
    <xf numFmtId="0" fontId="20" fillId="0" borderId="2" xfId="2" applyFont="1" applyBorder="1" applyAlignment="1">
      <alignment horizontal="right" vertical="center"/>
    </xf>
    <xf numFmtId="0" fontId="20" fillId="0" borderId="13" xfId="2" applyFont="1" applyBorder="1" applyAlignment="1">
      <alignment horizontal="right" vertical="center"/>
    </xf>
    <xf numFmtId="0" fontId="20" fillId="0" borderId="3" xfId="2" applyFont="1" applyBorder="1" applyAlignment="1">
      <alignment horizontal="right" vertical="center"/>
    </xf>
    <xf numFmtId="0" fontId="20" fillId="0" borderId="15" xfId="2" applyFont="1" applyBorder="1" applyAlignment="1">
      <alignment horizontal="right" vertical="center"/>
    </xf>
    <xf numFmtId="0" fontId="42" fillId="0" borderId="12" xfId="0" applyFont="1" applyBorder="1" applyAlignment="1">
      <alignment vertical="center"/>
    </xf>
    <xf numFmtId="167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7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0" fillId="0" borderId="2" xfId="0" applyBorder="1"/>
    <xf numFmtId="0" fontId="18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right" vertical="center"/>
    </xf>
    <xf numFmtId="165" fontId="18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8" fillId="0" borderId="6" xfId="0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167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7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3" fillId="0" borderId="0" xfId="8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49" fontId="18" fillId="0" borderId="4" xfId="2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8" fillId="0" borderId="10" xfId="2" applyFont="1" applyBorder="1" applyAlignment="1">
      <alignment horizontal="center" vertical="center"/>
    </xf>
    <xf numFmtId="49" fontId="18" fillId="0" borderId="17" xfId="2" applyNumberFormat="1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49" fontId="18" fillId="0" borderId="34" xfId="2" applyNumberFormat="1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8" fillId="0" borderId="3" xfId="2" applyFont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49" fontId="18" fillId="0" borderId="0" xfId="2" applyNumberFormat="1" applyFont="1" applyBorder="1" applyAlignment="1">
      <alignment horizontal="left" vertical="center"/>
    </xf>
    <xf numFmtId="21" fontId="18" fillId="0" borderId="0" xfId="2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21" fontId="10" fillId="0" borderId="0" xfId="2" applyNumberFormat="1" applyFont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6" fillId="0" borderId="1" xfId="13" applyFont="1" applyFill="1" applyBorder="1" applyAlignment="1">
      <alignment vertical="center" wrapText="1"/>
    </xf>
    <xf numFmtId="14" fontId="46" fillId="0" borderId="1" xfId="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6" fillId="0" borderId="1" xfId="8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47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46" fillId="0" borderId="40" xfId="13" applyFont="1" applyFill="1" applyBorder="1" applyAlignment="1">
      <alignment vertical="center" wrapText="1"/>
    </xf>
    <xf numFmtId="14" fontId="46" fillId="0" borderId="40" xfId="8" applyNumberFormat="1" applyFont="1" applyFill="1" applyBorder="1" applyAlignment="1">
      <alignment horizontal="center" vertical="center" wrapText="1"/>
    </xf>
    <xf numFmtId="164" fontId="10" fillId="0" borderId="40" xfId="0" applyNumberFormat="1" applyFont="1" applyFill="1" applyBorder="1" applyAlignment="1">
      <alignment horizontal="center" vertical="center" wrapText="1"/>
    </xf>
    <xf numFmtId="0" fontId="46" fillId="0" borderId="40" xfId="8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 applyProtection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</xf>
    <xf numFmtId="0" fontId="17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7" fillId="0" borderId="42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right" vertical="center"/>
    </xf>
    <xf numFmtId="21" fontId="10" fillId="0" borderId="1" xfId="0" applyNumberFormat="1" applyFont="1" applyFill="1" applyBorder="1" applyAlignment="1">
      <alignment horizontal="center" vertical="center"/>
    </xf>
    <xf numFmtId="21" fontId="10" fillId="0" borderId="4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7" xfId="3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8" fillId="0" borderId="6" xfId="2" applyFont="1" applyBorder="1" applyAlignment="1">
      <alignment horizontal="right" vertical="center"/>
    </xf>
    <xf numFmtId="0" fontId="18" fillId="0" borderId="43" xfId="2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8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168" fontId="10" fillId="0" borderId="40" xfId="0" applyNumberFormat="1" applyFont="1" applyFill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0" fontId="17" fillId="2" borderId="33" xfId="2" applyFont="1" applyFill="1" applyBorder="1" applyAlignment="1">
      <alignment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0" fillId="0" borderId="44" xfId="0" applyBorder="1" applyAlignment="1">
      <alignment horizontal="left" indent="9"/>
    </xf>
    <xf numFmtId="0" fontId="0" fillId="0" borderId="45" xfId="0" applyBorder="1" applyAlignment="1">
      <alignment horizontal="left" vertical="center" indent="10"/>
    </xf>
    <xf numFmtId="0" fontId="0" fillId="0" borderId="45" xfId="0" applyBorder="1" applyAlignment="1">
      <alignment horizontal="left" indent="9"/>
    </xf>
    <xf numFmtId="0" fontId="49" fillId="0" borderId="45" xfId="0" applyFont="1" applyBorder="1" applyAlignment="1">
      <alignment horizontal="left" indent="10"/>
    </xf>
    <xf numFmtId="0" fontId="17" fillId="2" borderId="1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17" fillId="2" borderId="33" xfId="2" applyFont="1" applyFill="1" applyBorder="1" applyAlignment="1">
      <alignment horizontal="center" vertical="center"/>
    </xf>
    <xf numFmtId="0" fontId="17" fillId="2" borderId="35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20" fillId="2" borderId="17" xfId="2" applyFont="1" applyFill="1" applyBorder="1" applyAlignment="1">
      <alignment horizontal="center" vertical="center"/>
    </xf>
    <xf numFmtId="0" fontId="17" fillId="2" borderId="32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4" borderId="21" xfId="2" applyFont="1" applyFill="1" applyBorder="1" applyAlignment="1">
      <alignment horizontal="center" vertical="center"/>
    </xf>
    <xf numFmtId="0" fontId="17" fillId="4" borderId="22" xfId="2" applyFont="1" applyFill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17" fillId="4" borderId="20" xfId="2" applyFont="1" applyFill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</cellXfs>
  <cellStyles count="84">
    <cellStyle name="20% — акцент1" xfId="31" builtinId="30" customBuiltin="1"/>
    <cellStyle name="20% - Акцент1 2" xfId="58"/>
    <cellStyle name="20% - Акцент1 3" xfId="72"/>
    <cellStyle name="20% — акцент2" xfId="35" builtinId="34" customBuiltin="1"/>
    <cellStyle name="20% - Акцент2 2" xfId="60"/>
    <cellStyle name="20% - Акцент2 3" xfId="74"/>
    <cellStyle name="20% — акцент3" xfId="39" builtinId="38" customBuiltin="1"/>
    <cellStyle name="20% - Акцент3 2" xfId="62"/>
    <cellStyle name="20% - Акцент3 3" xfId="76"/>
    <cellStyle name="20% — акцент4" xfId="43" builtinId="42" customBuiltin="1"/>
    <cellStyle name="20% - Акцент4 2" xfId="64"/>
    <cellStyle name="20% - Акцент4 3" xfId="78"/>
    <cellStyle name="20% — акцент5" xfId="47" builtinId="46" customBuiltin="1"/>
    <cellStyle name="20% - Акцент5 2" xfId="66"/>
    <cellStyle name="20% - Акцент5 3" xfId="80"/>
    <cellStyle name="20% — акцент6" xfId="51" builtinId="50" customBuiltin="1"/>
    <cellStyle name="20% - Акцент6 2" xfId="68"/>
    <cellStyle name="20% - Акцент6 3" xfId="82"/>
    <cellStyle name="40% — акцент1" xfId="32" builtinId="31" customBuiltin="1"/>
    <cellStyle name="40% - Акцент1 2" xfId="59"/>
    <cellStyle name="40% - Акцент1 3" xfId="73"/>
    <cellStyle name="40% — акцент2" xfId="36" builtinId="35" customBuiltin="1"/>
    <cellStyle name="40% - Акцент2 2" xfId="61"/>
    <cellStyle name="40% - Акцент2 3" xfId="75"/>
    <cellStyle name="40% — акцент3" xfId="40" builtinId="39" customBuiltin="1"/>
    <cellStyle name="40% - Акцент3 2" xfId="63"/>
    <cellStyle name="40% - Акцент3 3" xfId="77"/>
    <cellStyle name="40% — акцент4" xfId="44" builtinId="43" customBuiltin="1"/>
    <cellStyle name="40% - Акцент4 2" xfId="65"/>
    <cellStyle name="40% - Акцент4 3" xfId="79"/>
    <cellStyle name="40% — акцент5" xfId="48" builtinId="47" customBuiltin="1"/>
    <cellStyle name="40% - Акцент5 2" xfId="67"/>
    <cellStyle name="40% - Акцент5 3" xfId="81"/>
    <cellStyle name="40% — акцент6" xfId="52" builtinId="51" customBuiltin="1"/>
    <cellStyle name="40% - Акцент6 2" xfId="69"/>
    <cellStyle name="40% - Акцент6 3" xfId="83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11"/>
    <cellStyle name="Обычный 7" xfId="54"/>
    <cellStyle name="Обычный 8" xfId="56"/>
    <cellStyle name="Обычный 9" xfId="70"/>
    <cellStyle name="Обычный_ID4938_RS 2" xfId="13"/>
    <cellStyle name="Обычный_ID4938_RS_1" xfId="8"/>
    <cellStyle name="Обычный_Стартовый протокол Смирнов_20101106_Results" xfId="3"/>
    <cellStyle name="Плохой" xfId="20" builtinId="27" customBuiltin="1"/>
    <cellStyle name="Пояснение" xfId="28" builtinId="53" customBuiltin="1"/>
    <cellStyle name="Примечание 2" xfId="10"/>
    <cellStyle name="Примечание 3" xfId="12"/>
    <cellStyle name="Примечание 4" xfId="55"/>
    <cellStyle name="Примечание 5" xfId="57"/>
    <cellStyle name="Примечание 6" xfId="71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226642</xdr:colOff>
      <xdr:row>0</xdr:row>
      <xdr:rowOff>81644</xdr:rowOff>
    </xdr:from>
    <xdr:ext cx="2297755" cy="612320"/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1428" y="81644"/>
          <a:ext cx="2297755" cy="612320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0</xdr:row>
      <xdr:rowOff>95250</xdr:rowOff>
    </xdr:from>
    <xdr:ext cx="1488870" cy="680356"/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95250"/>
          <a:ext cx="1488870" cy="68035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W161"/>
  <sheetViews>
    <sheetView tabSelected="1" view="pageBreakPreview" topLeftCell="A68" zoomScale="70" zoomScaleNormal="90" zoomScaleSheetLayoutView="70" workbookViewId="0">
      <selection activeCell="U77" sqref="U77"/>
    </sheetView>
  </sheetViews>
  <sheetFormatPr defaultColWidth="9.140625" defaultRowHeight="12.75" x14ac:dyDescent="0.2"/>
  <cols>
    <col min="1" max="1" width="7" style="7" customWidth="1"/>
    <col min="2" max="2" width="7.28515625" style="21" bestFit="1" customWidth="1"/>
    <col min="3" max="3" width="12.5703125" style="21" bestFit="1" customWidth="1"/>
    <col min="4" max="4" width="21.5703125" style="7" customWidth="1"/>
    <col min="5" max="5" width="11.28515625" style="7" customWidth="1"/>
    <col min="6" max="6" width="7.85546875" style="7" bestFit="1" customWidth="1"/>
    <col min="7" max="7" width="23.85546875" style="7" customWidth="1"/>
    <col min="8" max="8" width="19.85546875" style="7" customWidth="1"/>
    <col min="9" max="9" width="13.85546875" style="7" customWidth="1"/>
    <col min="10" max="10" width="10.5703125" style="7" customWidth="1"/>
    <col min="11" max="11" width="13" style="7" customWidth="1"/>
    <col min="12" max="12" width="14.85546875" style="7" customWidth="1"/>
    <col min="13" max="13" width="5.140625" style="6" customWidth="1"/>
    <col min="14" max="14" width="4.42578125" style="6" customWidth="1"/>
    <col min="15" max="15" width="4.85546875" style="7" customWidth="1"/>
    <col min="16" max="16" width="4.5703125" style="7" customWidth="1"/>
    <col min="17" max="17" width="5" style="7" customWidth="1"/>
    <col min="18" max="22" width="5.7109375" style="7" customWidth="1"/>
    <col min="23" max="16384" width="9.140625" style="7"/>
  </cols>
  <sheetData>
    <row r="1" spans="1:23" ht="21.75" customHeight="1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23" ht="21.75" customHeight="1" x14ac:dyDescent="0.2">
      <c r="A2" s="125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23" ht="21.75" customHeight="1" x14ac:dyDescent="0.2">
      <c r="A3" s="125" t="s">
        <v>12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23" ht="21.75" customHeight="1" x14ac:dyDescent="0.2">
      <c r="A4" s="125" t="s">
        <v>57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23" ht="5.25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23" s="9" customFormat="1" ht="28.5" x14ac:dyDescent="0.2">
      <c r="A6" s="127" t="s">
        <v>52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8"/>
      <c r="N6" s="8"/>
      <c r="W6"/>
    </row>
    <row r="7" spans="1:23" s="9" customFormat="1" ht="19.5" customHeight="1" x14ac:dyDescent="0.2">
      <c r="A7" s="128" t="s">
        <v>20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8"/>
      <c r="N7" s="8"/>
    </row>
    <row r="8" spans="1:23" s="9" customFormat="1" ht="7.5" customHeight="1" thickBot="1" x14ac:dyDescent="0.2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8"/>
      <c r="N8" s="8"/>
    </row>
    <row r="9" spans="1:23" ht="19.5" customHeight="1" thickTop="1" x14ac:dyDescent="0.2">
      <c r="A9" s="129" t="s">
        <v>28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1"/>
    </row>
    <row r="10" spans="1:23" ht="18" customHeight="1" x14ac:dyDescent="0.2">
      <c r="A10" s="122" t="s">
        <v>51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4"/>
    </row>
    <row r="11" spans="1:23" ht="19.5" customHeight="1" x14ac:dyDescent="0.2">
      <c r="A11" s="122" t="s">
        <v>53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4"/>
    </row>
    <row r="12" spans="1:23" ht="15.75" x14ac:dyDescent="0.2">
      <c r="A12" s="5" t="s">
        <v>54</v>
      </c>
      <c r="B12" s="10"/>
      <c r="C12" s="10"/>
      <c r="D12" s="11"/>
      <c r="E12" s="12"/>
      <c r="F12" s="12"/>
      <c r="G12" s="13" t="s">
        <v>58</v>
      </c>
      <c r="H12" s="12"/>
      <c r="I12" s="14"/>
      <c r="J12" s="14"/>
      <c r="K12" s="1"/>
      <c r="L12" s="2" t="s">
        <v>48</v>
      </c>
    </row>
    <row r="13" spans="1:23" ht="15.75" x14ac:dyDescent="0.2">
      <c r="A13" s="15" t="s">
        <v>55</v>
      </c>
      <c r="B13" s="16"/>
      <c r="C13" s="16"/>
      <c r="D13" s="17"/>
      <c r="E13" s="17"/>
      <c r="F13" s="17"/>
      <c r="G13" s="18" t="s">
        <v>59</v>
      </c>
      <c r="H13" s="17"/>
      <c r="I13" s="19"/>
      <c r="J13" s="19"/>
      <c r="K13" s="3"/>
      <c r="L13" s="4" t="s">
        <v>60</v>
      </c>
    </row>
    <row r="14" spans="1:23" ht="6" customHeight="1" x14ac:dyDescent="0.2">
      <c r="A14" s="20"/>
      <c r="D14" s="22"/>
      <c r="I14" s="23"/>
      <c r="J14" s="23"/>
      <c r="K14" s="23"/>
      <c r="L14" s="24"/>
    </row>
    <row r="15" spans="1:23" ht="15" x14ac:dyDescent="0.2">
      <c r="A15" s="115" t="s">
        <v>11</v>
      </c>
      <c r="B15" s="116"/>
      <c r="C15" s="116"/>
      <c r="D15" s="116"/>
      <c r="E15" s="116"/>
      <c r="F15" s="116"/>
      <c r="G15" s="117"/>
      <c r="H15" s="118" t="s">
        <v>1</v>
      </c>
      <c r="I15" s="116"/>
      <c r="J15" s="116"/>
      <c r="K15" s="116"/>
      <c r="L15" s="119"/>
    </row>
    <row r="16" spans="1:23" ht="15" x14ac:dyDescent="0.2">
      <c r="A16" s="25" t="s">
        <v>22</v>
      </c>
      <c r="B16" s="26"/>
      <c r="C16" s="26"/>
      <c r="D16" s="27"/>
      <c r="E16" s="28"/>
      <c r="F16" s="27"/>
      <c r="G16" s="29"/>
      <c r="H16" s="30" t="s">
        <v>65</v>
      </c>
      <c r="I16" s="31"/>
      <c r="J16" s="31"/>
      <c r="K16" s="49"/>
      <c r="L16" s="32"/>
    </row>
    <row r="17" spans="1:14" ht="15" x14ac:dyDescent="0.2">
      <c r="A17" s="25" t="s">
        <v>23</v>
      </c>
      <c r="B17" s="49"/>
      <c r="C17" s="49"/>
      <c r="D17" s="33"/>
      <c r="F17" s="33"/>
      <c r="G17" s="98" t="s">
        <v>61</v>
      </c>
      <c r="H17" s="30" t="s">
        <v>2</v>
      </c>
      <c r="I17" s="31"/>
      <c r="J17" s="31"/>
      <c r="K17" s="49"/>
      <c r="L17" s="34"/>
    </row>
    <row r="18" spans="1:14" ht="15" x14ac:dyDescent="0.2">
      <c r="A18" s="35" t="s">
        <v>24</v>
      </c>
      <c r="B18" s="26"/>
      <c r="C18" s="26"/>
      <c r="D18" s="31"/>
      <c r="E18" s="28"/>
      <c r="F18" s="27"/>
      <c r="G18" s="36" t="s">
        <v>62</v>
      </c>
      <c r="H18" s="30" t="s">
        <v>3</v>
      </c>
      <c r="I18" s="31"/>
      <c r="J18" s="31"/>
      <c r="K18" s="49"/>
      <c r="L18" s="34"/>
    </row>
    <row r="19" spans="1:14" ht="15.75" thickBot="1" x14ac:dyDescent="0.25">
      <c r="A19" s="84" t="s">
        <v>25</v>
      </c>
      <c r="B19" s="85"/>
      <c r="C19" s="85"/>
      <c r="D19" s="86"/>
      <c r="E19" s="86"/>
      <c r="F19" s="87"/>
      <c r="G19" s="99" t="s">
        <v>63</v>
      </c>
      <c r="H19" s="88" t="s">
        <v>49</v>
      </c>
      <c r="I19" s="86"/>
      <c r="J19" s="89">
        <v>173.33</v>
      </c>
      <c r="K19" s="85"/>
      <c r="L19" s="90" t="s">
        <v>64</v>
      </c>
    </row>
    <row r="20" spans="1:14" ht="9" customHeight="1" thickTop="1" thickBot="1" x14ac:dyDescent="0.25">
      <c r="A20" s="20"/>
      <c r="L20" s="37"/>
    </row>
    <row r="21" spans="1:14" s="39" customFormat="1" ht="25.5" customHeight="1" thickTop="1" x14ac:dyDescent="0.2">
      <c r="A21" s="94" t="s">
        <v>8</v>
      </c>
      <c r="B21" s="95" t="s">
        <v>14</v>
      </c>
      <c r="C21" s="95" t="s">
        <v>21</v>
      </c>
      <c r="D21" s="95" t="s">
        <v>4</v>
      </c>
      <c r="E21" s="95" t="s">
        <v>46</v>
      </c>
      <c r="F21" s="95" t="s">
        <v>10</v>
      </c>
      <c r="G21" s="95" t="s">
        <v>15</v>
      </c>
      <c r="H21" s="95" t="s">
        <v>9</v>
      </c>
      <c r="I21" s="95" t="s">
        <v>27</v>
      </c>
      <c r="J21" s="95" t="s">
        <v>26</v>
      </c>
      <c r="K21" s="96" t="s">
        <v>29</v>
      </c>
      <c r="L21" s="97" t="s">
        <v>16</v>
      </c>
      <c r="M21" s="38"/>
      <c r="N21" s="38"/>
    </row>
    <row r="22" spans="1:14" ht="21.75" customHeight="1" x14ac:dyDescent="0.2">
      <c r="A22" s="67">
        <v>1</v>
      </c>
      <c r="B22" s="68">
        <v>42</v>
      </c>
      <c r="C22" s="68">
        <v>10010201350</v>
      </c>
      <c r="D22" s="69" t="s">
        <v>66</v>
      </c>
      <c r="E22" s="70" t="s">
        <v>67</v>
      </c>
      <c r="F22" s="71" t="s">
        <v>18</v>
      </c>
      <c r="G22" s="72" t="s">
        <v>68</v>
      </c>
      <c r="H22" s="65">
        <v>0.16415509259259259</v>
      </c>
      <c r="I22" s="65"/>
      <c r="J22" s="66">
        <f>$J$19/(HOUR(H22)+MINUTE(H22)/60+SECOND(H22)/3600)</f>
        <v>43.995487555524221</v>
      </c>
      <c r="K22" s="74" t="s">
        <v>18</v>
      </c>
      <c r="L22" s="73"/>
    </row>
    <row r="23" spans="1:14" ht="21.75" customHeight="1" x14ac:dyDescent="0.2">
      <c r="A23" s="67">
        <v>2</v>
      </c>
      <c r="B23" s="68">
        <v>1</v>
      </c>
      <c r="C23" s="68">
        <v>10008687847</v>
      </c>
      <c r="D23" s="69" t="s">
        <v>69</v>
      </c>
      <c r="E23" s="70" t="s">
        <v>70</v>
      </c>
      <c r="F23" s="71" t="s">
        <v>18</v>
      </c>
      <c r="G23" s="72" t="s">
        <v>71</v>
      </c>
      <c r="H23" s="65">
        <v>0.16425925925925924</v>
      </c>
      <c r="I23" s="142">
        <f>H23-$H$22</f>
        <v>1.0416666666665519E-4</v>
      </c>
      <c r="J23" s="66">
        <f t="shared" ref="J23:J86" si="0">$J$19/(HOUR(H23)+MINUTE(H23)/60+SECOND(H23)/3600)</f>
        <v>43.96758737316798</v>
      </c>
      <c r="K23" s="74" t="s">
        <v>18</v>
      </c>
      <c r="L23" s="73"/>
    </row>
    <row r="24" spans="1:14" ht="21.75" customHeight="1" x14ac:dyDescent="0.2">
      <c r="A24" s="67">
        <v>3</v>
      </c>
      <c r="B24" s="68">
        <v>96</v>
      </c>
      <c r="C24" s="68">
        <v>10008705227</v>
      </c>
      <c r="D24" s="69" t="s">
        <v>72</v>
      </c>
      <c r="E24" s="70" t="s">
        <v>73</v>
      </c>
      <c r="F24" s="71" t="s">
        <v>18</v>
      </c>
      <c r="G24" s="72" t="s">
        <v>74</v>
      </c>
      <c r="H24" s="65">
        <v>0.16483796296296296</v>
      </c>
      <c r="I24" s="142">
        <f t="shared" ref="I24:I87" si="1">H24-$H$22</f>
        <v>6.8287037037037535E-4</v>
      </c>
      <c r="J24" s="66">
        <f t="shared" si="0"/>
        <v>43.81322847914619</v>
      </c>
      <c r="K24" s="74" t="s">
        <v>18</v>
      </c>
      <c r="L24" s="73"/>
    </row>
    <row r="25" spans="1:14" ht="21.75" customHeight="1" x14ac:dyDescent="0.2">
      <c r="A25" s="67">
        <v>4</v>
      </c>
      <c r="B25" s="68">
        <v>43</v>
      </c>
      <c r="C25" s="68">
        <v>10036058217</v>
      </c>
      <c r="D25" s="69" t="s">
        <v>75</v>
      </c>
      <c r="E25" s="70" t="s">
        <v>76</v>
      </c>
      <c r="F25" s="71" t="s">
        <v>18</v>
      </c>
      <c r="G25" s="72" t="s">
        <v>68</v>
      </c>
      <c r="H25" s="65">
        <v>0.16483796296296296</v>
      </c>
      <c r="I25" s="142">
        <f t="shared" si="1"/>
        <v>6.8287037037037535E-4</v>
      </c>
      <c r="J25" s="66">
        <f t="shared" si="0"/>
        <v>43.81322847914619</v>
      </c>
      <c r="K25" s="74" t="s">
        <v>18</v>
      </c>
      <c r="L25" s="73"/>
    </row>
    <row r="26" spans="1:14" ht="21.75" customHeight="1" x14ac:dyDescent="0.2">
      <c r="A26" s="67">
        <v>5</v>
      </c>
      <c r="B26" s="68">
        <v>15</v>
      </c>
      <c r="C26" s="68">
        <v>10009737568</v>
      </c>
      <c r="D26" s="69" t="s">
        <v>77</v>
      </c>
      <c r="E26" s="70" t="s">
        <v>78</v>
      </c>
      <c r="F26" s="71" t="s">
        <v>35</v>
      </c>
      <c r="G26" s="72" t="s">
        <v>79</v>
      </c>
      <c r="H26" s="65">
        <v>0.16483796296296296</v>
      </c>
      <c r="I26" s="142">
        <f t="shared" si="1"/>
        <v>6.8287037037037535E-4</v>
      </c>
      <c r="J26" s="66">
        <f t="shared" si="0"/>
        <v>43.81322847914619</v>
      </c>
      <c r="K26" s="74" t="s">
        <v>18</v>
      </c>
      <c r="L26" s="73"/>
    </row>
    <row r="27" spans="1:14" ht="21.75" customHeight="1" x14ac:dyDescent="0.2">
      <c r="A27" s="67">
        <v>6</v>
      </c>
      <c r="B27" s="68">
        <v>5</v>
      </c>
      <c r="C27" s="68">
        <v>10005747535</v>
      </c>
      <c r="D27" s="69" t="s">
        <v>80</v>
      </c>
      <c r="E27" s="70" t="s">
        <v>81</v>
      </c>
      <c r="F27" s="71" t="s">
        <v>18</v>
      </c>
      <c r="G27" s="72" t="s">
        <v>71</v>
      </c>
      <c r="H27" s="65">
        <v>0.16483796296296296</v>
      </c>
      <c r="I27" s="142">
        <f t="shared" si="1"/>
        <v>6.8287037037037535E-4</v>
      </c>
      <c r="J27" s="66">
        <f t="shared" si="0"/>
        <v>43.81322847914619</v>
      </c>
      <c r="K27" s="74" t="s">
        <v>18</v>
      </c>
      <c r="L27" s="73"/>
    </row>
    <row r="28" spans="1:14" ht="21.75" customHeight="1" x14ac:dyDescent="0.2">
      <c r="A28" s="67">
        <v>7</v>
      </c>
      <c r="B28" s="68">
        <v>35</v>
      </c>
      <c r="C28" s="68">
        <v>10036035177</v>
      </c>
      <c r="D28" s="69" t="s">
        <v>82</v>
      </c>
      <c r="E28" s="70" t="s">
        <v>83</v>
      </c>
      <c r="F28" s="71" t="s">
        <v>18</v>
      </c>
      <c r="G28" s="72" t="s">
        <v>84</v>
      </c>
      <c r="H28" s="65">
        <v>0.16483796296296296</v>
      </c>
      <c r="I28" s="142">
        <f t="shared" si="1"/>
        <v>6.8287037037037535E-4</v>
      </c>
      <c r="J28" s="66">
        <f t="shared" si="0"/>
        <v>43.81322847914619</v>
      </c>
      <c r="K28" s="74" t="s">
        <v>18</v>
      </c>
      <c r="L28" s="73"/>
    </row>
    <row r="29" spans="1:14" ht="21.75" customHeight="1" x14ac:dyDescent="0.2">
      <c r="A29" s="67">
        <v>8</v>
      </c>
      <c r="B29" s="68">
        <v>88</v>
      </c>
      <c r="C29" s="68">
        <v>10036099542</v>
      </c>
      <c r="D29" s="69" t="s">
        <v>85</v>
      </c>
      <c r="E29" s="70" t="s">
        <v>86</v>
      </c>
      <c r="F29" s="71" t="s">
        <v>17</v>
      </c>
      <c r="G29" s="72" t="s">
        <v>87</v>
      </c>
      <c r="H29" s="65">
        <v>0.16483796296296296</v>
      </c>
      <c r="I29" s="142">
        <f t="shared" si="1"/>
        <v>6.8287037037037535E-4</v>
      </c>
      <c r="J29" s="66">
        <f t="shared" si="0"/>
        <v>43.81322847914619</v>
      </c>
      <c r="K29" s="74" t="s">
        <v>18</v>
      </c>
      <c r="L29" s="73"/>
    </row>
    <row r="30" spans="1:14" ht="21.75" customHeight="1" x14ac:dyDescent="0.2">
      <c r="A30" s="67">
        <v>9</v>
      </c>
      <c r="B30" s="68">
        <v>24</v>
      </c>
      <c r="C30" s="68">
        <v>10015958605</v>
      </c>
      <c r="D30" s="69" t="s">
        <v>88</v>
      </c>
      <c r="E30" s="70" t="s">
        <v>89</v>
      </c>
      <c r="F30" s="71" t="s">
        <v>18</v>
      </c>
      <c r="G30" s="72" t="s">
        <v>90</v>
      </c>
      <c r="H30" s="65">
        <v>0.16483796296296296</v>
      </c>
      <c r="I30" s="142">
        <f t="shared" si="1"/>
        <v>6.8287037037037535E-4</v>
      </c>
      <c r="J30" s="66">
        <f t="shared" si="0"/>
        <v>43.81322847914619</v>
      </c>
      <c r="K30" s="74" t="s">
        <v>18</v>
      </c>
      <c r="L30" s="73"/>
    </row>
    <row r="31" spans="1:14" ht="21.75" customHeight="1" x14ac:dyDescent="0.2">
      <c r="A31" s="67">
        <v>10</v>
      </c>
      <c r="B31" s="68">
        <v>41</v>
      </c>
      <c r="C31" s="68">
        <v>10009986233</v>
      </c>
      <c r="D31" s="69" t="s">
        <v>91</v>
      </c>
      <c r="E31" s="70" t="s">
        <v>92</v>
      </c>
      <c r="F31" s="71" t="s">
        <v>18</v>
      </c>
      <c r="G31" s="72" t="s">
        <v>68</v>
      </c>
      <c r="H31" s="65">
        <v>0.16483796296296296</v>
      </c>
      <c r="I31" s="142">
        <f t="shared" si="1"/>
        <v>6.8287037037037535E-4</v>
      </c>
      <c r="J31" s="66">
        <f t="shared" si="0"/>
        <v>43.81322847914619</v>
      </c>
      <c r="K31" s="74" t="s">
        <v>18</v>
      </c>
      <c r="L31" s="73"/>
    </row>
    <row r="32" spans="1:14" ht="21.75" customHeight="1" x14ac:dyDescent="0.2">
      <c r="A32" s="67">
        <v>11</v>
      </c>
      <c r="B32" s="68">
        <v>40</v>
      </c>
      <c r="C32" s="68">
        <v>10008629142</v>
      </c>
      <c r="D32" s="69" t="s">
        <v>93</v>
      </c>
      <c r="E32" s="70" t="s">
        <v>94</v>
      </c>
      <c r="F32" s="71" t="s">
        <v>35</v>
      </c>
      <c r="G32" s="72" t="s">
        <v>84</v>
      </c>
      <c r="H32" s="65">
        <v>0.16483796296296296</v>
      </c>
      <c r="I32" s="142">
        <f t="shared" si="1"/>
        <v>6.8287037037037535E-4</v>
      </c>
      <c r="J32" s="66">
        <f t="shared" si="0"/>
        <v>43.81322847914619</v>
      </c>
      <c r="K32" s="74" t="s">
        <v>18</v>
      </c>
      <c r="L32" s="73"/>
    </row>
    <row r="33" spans="1:12" ht="21.75" customHeight="1" x14ac:dyDescent="0.2">
      <c r="A33" s="67">
        <v>12</v>
      </c>
      <c r="B33" s="68">
        <v>34</v>
      </c>
      <c r="C33" s="68">
        <v>10034988082</v>
      </c>
      <c r="D33" s="69" t="s">
        <v>95</v>
      </c>
      <c r="E33" s="70" t="s">
        <v>96</v>
      </c>
      <c r="F33" s="71" t="s">
        <v>18</v>
      </c>
      <c r="G33" s="72" t="s">
        <v>84</v>
      </c>
      <c r="H33" s="65">
        <v>0.16483796296296296</v>
      </c>
      <c r="I33" s="142">
        <f t="shared" si="1"/>
        <v>6.8287037037037535E-4</v>
      </c>
      <c r="J33" s="66">
        <f t="shared" si="0"/>
        <v>43.81322847914619</v>
      </c>
      <c r="K33" s="74" t="s">
        <v>18</v>
      </c>
      <c r="L33" s="73"/>
    </row>
    <row r="34" spans="1:12" ht="21.75" customHeight="1" x14ac:dyDescent="0.2">
      <c r="A34" s="67">
        <v>13</v>
      </c>
      <c r="B34" s="68">
        <v>6</v>
      </c>
      <c r="C34" s="68">
        <v>10003057605</v>
      </c>
      <c r="D34" s="69" t="s">
        <v>97</v>
      </c>
      <c r="E34" s="70" t="s">
        <v>98</v>
      </c>
      <c r="F34" s="71" t="s">
        <v>18</v>
      </c>
      <c r="G34" s="72" t="s">
        <v>71</v>
      </c>
      <c r="H34" s="65">
        <v>0.16483796296296296</v>
      </c>
      <c r="I34" s="142">
        <f t="shared" si="1"/>
        <v>6.8287037037037535E-4</v>
      </c>
      <c r="J34" s="66">
        <f t="shared" si="0"/>
        <v>43.81322847914619</v>
      </c>
      <c r="K34" s="74" t="s">
        <v>17</v>
      </c>
      <c r="L34" s="73"/>
    </row>
    <row r="35" spans="1:12" ht="21.75" customHeight="1" x14ac:dyDescent="0.2">
      <c r="A35" s="67">
        <v>14</v>
      </c>
      <c r="B35" s="68">
        <v>4</v>
      </c>
      <c r="C35" s="68">
        <v>10009484257</v>
      </c>
      <c r="D35" s="69" t="s">
        <v>99</v>
      </c>
      <c r="E35" s="70" t="s">
        <v>100</v>
      </c>
      <c r="F35" s="71" t="s">
        <v>18</v>
      </c>
      <c r="G35" s="72" t="s">
        <v>71</v>
      </c>
      <c r="H35" s="65">
        <v>0.16483796296296296</v>
      </c>
      <c r="I35" s="142">
        <f t="shared" si="1"/>
        <v>6.8287037037037535E-4</v>
      </c>
      <c r="J35" s="66">
        <f t="shared" si="0"/>
        <v>43.81322847914619</v>
      </c>
      <c r="K35" s="74" t="s">
        <v>17</v>
      </c>
      <c r="L35" s="73"/>
    </row>
    <row r="36" spans="1:12" ht="21.75" customHeight="1" x14ac:dyDescent="0.2">
      <c r="A36" s="67">
        <v>15</v>
      </c>
      <c r="B36" s="68">
        <v>46</v>
      </c>
      <c r="C36" s="68">
        <v>10015848063</v>
      </c>
      <c r="D36" s="69" t="s">
        <v>101</v>
      </c>
      <c r="E36" s="70" t="s">
        <v>102</v>
      </c>
      <c r="F36" s="71" t="s">
        <v>18</v>
      </c>
      <c r="G36" s="72" t="s">
        <v>68</v>
      </c>
      <c r="H36" s="65">
        <v>0.16483796296296296</v>
      </c>
      <c r="I36" s="142">
        <f t="shared" si="1"/>
        <v>6.8287037037037535E-4</v>
      </c>
      <c r="J36" s="66">
        <f t="shared" si="0"/>
        <v>43.81322847914619</v>
      </c>
      <c r="K36" s="74" t="s">
        <v>17</v>
      </c>
      <c r="L36" s="73"/>
    </row>
    <row r="37" spans="1:12" ht="21.75" customHeight="1" x14ac:dyDescent="0.2">
      <c r="A37" s="67">
        <v>16</v>
      </c>
      <c r="B37" s="68">
        <v>77</v>
      </c>
      <c r="C37" s="68">
        <v>10013902104</v>
      </c>
      <c r="D37" s="69" t="s">
        <v>103</v>
      </c>
      <c r="E37" s="70" t="s">
        <v>104</v>
      </c>
      <c r="F37" s="71" t="s">
        <v>18</v>
      </c>
      <c r="G37" s="72" t="s">
        <v>47</v>
      </c>
      <c r="H37" s="65">
        <v>0.16483796296296296</v>
      </c>
      <c r="I37" s="142">
        <f t="shared" si="1"/>
        <v>6.8287037037037535E-4</v>
      </c>
      <c r="J37" s="66">
        <f t="shared" si="0"/>
        <v>43.81322847914619</v>
      </c>
      <c r="K37" s="74" t="s">
        <v>17</v>
      </c>
      <c r="L37" s="73"/>
    </row>
    <row r="38" spans="1:12" ht="21.75" customHeight="1" x14ac:dyDescent="0.2">
      <c r="A38" s="67">
        <v>17</v>
      </c>
      <c r="B38" s="68">
        <v>58</v>
      </c>
      <c r="C38" s="68">
        <v>10036097623</v>
      </c>
      <c r="D38" s="69" t="s">
        <v>105</v>
      </c>
      <c r="E38" s="70" t="s">
        <v>106</v>
      </c>
      <c r="F38" s="71" t="s">
        <v>18</v>
      </c>
      <c r="G38" s="72" t="s">
        <v>107</v>
      </c>
      <c r="H38" s="65">
        <v>0.16483796296296296</v>
      </c>
      <c r="I38" s="142">
        <f t="shared" si="1"/>
        <v>6.8287037037037535E-4</v>
      </c>
      <c r="J38" s="66">
        <f t="shared" si="0"/>
        <v>43.81322847914619</v>
      </c>
      <c r="K38" s="74" t="s">
        <v>17</v>
      </c>
      <c r="L38" s="73"/>
    </row>
    <row r="39" spans="1:12" ht="21.75" customHeight="1" x14ac:dyDescent="0.2">
      <c r="A39" s="67">
        <v>18</v>
      </c>
      <c r="B39" s="68">
        <v>7</v>
      </c>
      <c r="C39" s="68">
        <v>10058295869</v>
      </c>
      <c r="D39" s="69" t="s">
        <v>108</v>
      </c>
      <c r="E39" s="70" t="s">
        <v>109</v>
      </c>
      <c r="F39" s="71" t="s">
        <v>18</v>
      </c>
      <c r="G39" s="72" t="s">
        <v>71</v>
      </c>
      <c r="H39" s="65">
        <v>0.16483796296296296</v>
      </c>
      <c r="I39" s="142">
        <f t="shared" si="1"/>
        <v>6.8287037037037535E-4</v>
      </c>
      <c r="J39" s="66">
        <f t="shared" si="0"/>
        <v>43.81322847914619</v>
      </c>
      <c r="K39" s="74" t="s">
        <v>17</v>
      </c>
      <c r="L39" s="73"/>
    </row>
    <row r="40" spans="1:12" ht="21.75" customHeight="1" x14ac:dyDescent="0.2">
      <c r="A40" s="67">
        <v>19</v>
      </c>
      <c r="B40" s="68">
        <v>30</v>
      </c>
      <c r="C40" s="68">
        <v>10013773273</v>
      </c>
      <c r="D40" s="69" t="s">
        <v>110</v>
      </c>
      <c r="E40" s="70" t="s">
        <v>111</v>
      </c>
      <c r="F40" s="71" t="s">
        <v>18</v>
      </c>
      <c r="G40" s="72" t="s">
        <v>90</v>
      </c>
      <c r="H40" s="65">
        <v>0.16483796296296296</v>
      </c>
      <c r="I40" s="142">
        <f t="shared" si="1"/>
        <v>6.8287037037037535E-4</v>
      </c>
      <c r="J40" s="66">
        <f t="shared" si="0"/>
        <v>43.81322847914619</v>
      </c>
      <c r="K40" s="74" t="s">
        <v>17</v>
      </c>
      <c r="L40" s="73"/>
    </row>
    <row r="41" spans="1:12" ht="21.75" customHeight="1" x14ac:dyDescent="0.2">
      <c r="A41" s="67">
        <v>20</v>
      </c>
      <c r="B41" s="68">
        <v>65</v>
      </c>
      <c r="C41" s="68">
        <v>10014927270</v>
      </c>
      <c r="D41" s="69" t="s">
        <v>112</v>
      </c>
      <c r="E41" s="70" t="s">
        <v>113</v>
      </c>
      <c r="F41" s="71" t="s">
        <v>18</v>
      </c>
      <c r="G41" s="72" t="s">
        <v>114</v>
      </c>
      <c r="H41" s="65">
        <v>0.16483796296296296</v>
      </c>
      <c r="I41" s="142">
        <f t="shared" si="1"/>
        <v>6.8287037037037535E-4</v>
      </c>
      <c r="J41" s="66">
        <f t="shared" si="0"/>
        <v>43.81322847914619</v>
      </c>
      <c r="K41" s="74" t="s">
        <v>17</v>
      </c>
      <c r="L41" s="73"/>
    </row>
    <row r="42" spans="1:12" ht="21.75" customHeight="1" x14ac:dyDescent="0.2">
      <c r="A42" s="67">
        <v>21</v>
      </c>
      <c r="B42" s="68">
        <v>66</v>
      </c>
      <c r="C42" s="68">
        <v>10010085960</v>
      </c>
      <c r="D42" s="69" t="s">
        <v>115</v>
      </c>
      <c r="E42" s="70" t="s">
        <v>116</v>
      </c>
      <c r="F42" s="71" t="s">
        <v>18</v>
      </c>
      <c r="G42" s="72" t="s">
        <v>114</v>
      </c>
      <c r="H42" s="65">
        <v>0.16483796296296296</v>
      </c>
      <c r="I42" s="142">
        <f t="shared" si="1"/>
        <v>6.8287037037037535E-4</v>
      </c>
      <c r="J42" s="66">
        <f t="shared" si="0"/>
        <v>43.81322847914619</v>
      </c>
      <c r="K42" s="74"/>
      <c r="L42" s="73"/>
    </row>
    <row r="43" spans="1:12" ht="21.75" customHeight="1" x14ac:dyDescent="0.2">
      <c r="A43" s="67">
        <v>22</v>
      </c>
      <c r="B43" s="68">
        <v>63</v>
      </c>
      <c r="C43" s="68">
        <v>10014375885</v>
      </c>
      <c r="D43" s="69" t="s">
        <v>117</v>
      </c>
      <c r="E43" s="70" t="s">
        <v>118</v>
      </c>
      <c r="F43" s="71" t="s">
        <v>18</v>
      </c>
      <c r="G43" s="72" t="s">
        <v>119</v>
      </c>
      <c r="H43" s="65">
        <v>0.16483796296296296</v>
      </c>
      <c r="I43" s="142">
        <f t="shared" si="1"/>
        <v>6.8287037037037535E-4</v>
      </c>
      <c r="J43" s="66">
        <f t="shared" si="0"/>
        <v>43.81322847914619</v>
      </c>
      <c r="K43" s="74"/>
      <c r="L43" s="73"/>
    </row>
    <row r="44" spans="1:12" ht="21.75" customHeight="1" x14ac:dyDescent="0.2">
      <c r="A44" s="67">
        <v>23</v>
      </c>
      <c r="B44" s="68">
        <v>52</v>
      </c>
      <c r="C44" s="68">
        <v>10012927050</v>
      </c>
      <c r="D44" s="69" t="s">
        <v>120</v>
      </c>
      <c r="E44" s="70" t="s">
        <v>121</v>
      </c>
      <c r="F44" s="71" t="s">
        <v>17</v>
      </c>
      <c r="G44" s="72" t="s">
        <v>107</v>
      </c>
      <c r="H44" s="65">
        <v>0.16483796296296296</v>
      </c>
      <c r="I44" s="142">
        <f t="shared" si="1"/>
        <v>6.8287037037037535E-4</v>
      </c>
      <c r="J44" s="66">
        <f t="shared" si="0"/>
        <v>43.81322847914619</v>
      </c>
      <c r="K44" s="75"/>
      <c r="L44" s="73"/>
    </row>
    <row r="45" spans="1:12" ht="21.75" customHeight="1" x14ac:dyDescent="0.2">
      <c r="A45" s="67">
        <v>24</v>
      </c>
      <c r="B45" s="68">
        <v>8</v>
      </c>
      <c r="C45" s="68">
        <v>10036028410</v>
      </c>
      <c r="D45" s="69" t="s">
        <v>122</v>
      </c>
      <c r="E45" s="70" t="s">
        <v>123</v>
      </c>
      <c r="F45" s="71" t="s">
        <v>18</v>
      </c>
      <c r="G45" s="72" t="s">
        <v>71</v>
      </c>
      <c r="H45" s="65">
        <v>0.16483796296296296</v>
      </c>
      <c r="I45" s="142">
        <f t="shared" si="1"/>
        <v>6.8287037037037535E-4</v>
      </c>
      <c r="J45" s="66">
        <f t="shared" si="0"/>
        <v>43.81322847914619</v>
      </c>
      <c r="K45" s="75"/>
      <c r="L45" s="73"/>
    </row>
    <row r="46" spans="1:12" ht="21.75" customHeight="1" x14ac:dyDescent="0.2">
      <c r="A46" s="67">
        <v>25</v>
      </c>
      <c r="B46" s="68">
        <v>61</v>
      </c>
      <c r="C46" s="68">
        <v>10053914604</v>
      </c>
      <c r="D46" s="69" t="s">
        <v>124</v>
      </c>
      <c r="E46" s="70" t="s">
        <v>125</v>
      </c>
      <c r="F46" s="71" t="s">
        <v>18</v>
      </c>
      <c r="G46" s="72" t="s">
        <v>126</v>
      </c>
      <c r="H46" s="65">
        <v>0.16483796296296296</v>
      </c>
      <c r="I46" s="142">
        <f t="shared" si="1"/>
        <v>6.8287037037037535E-4</v>
      </c>
      <c r="J46" s="66">
        <f t="shared" si="0"/>
        <v>43.81322847914619</v>
      </c>
      <c r="K46" s="75"/>
      <c r="L46" s="73"/>
    </row>
    <row r="47" spans="1:12" ht="21.75" customHeight="1" x14ac:dyDescent="0.2">
      <c r="A47" s="67">
        <v>26</v>
      </c>
      <c r="B47" s="68">
        <v>56</v>
      </c>
      <c r="C47" s="68">
        <v>10014388417</v>
      </c>
      <c r="D47" s="69" t="s">
        <v>127</v>
      </c>
      <c r="E47" s="70" t="s">
        <v>128</v>
      </c>
      <c r="F47" s="71" t="s">
        <v>18</v>
      </c>
      <c r="G47" s="72" t="s">
        <v>107</v>
      </c>
      <c r="H47" s="65">
        <v>0.1650462962962963</v>
      </c>
      <c r="I47" s="142">
        <f t="shared" si="1"/>
        <v>8.9120370370371349E-4</v>
      </c>
      <c r="J47" s="66">
        <f t="shared" si="0"/>
        <v>43.757924263674617</v>
      </c>
      <c r="K47" s="75"/>
      <c r="L47" s="73"/>
    </row>
    <row r="48" spans="1:12" ht="21.75" customHeight="1" x14ac:dyDescent="0.2">
      <c r="A48" s="67">
        <v>27</v>
      </c>
      <c r="B48" s="68">
        <v>53</v>
      </c>
      <c r="C48" s="68">
        <v>10015856652</v>
      </c>
      <c r="D48" s="69" t="s">
        <v>129</v>
      </c>
      <c r="E48" s="70" t="s">
        <v>130</v>
      </c>
      <c r="F48" s="71" t="s">
        <v>18</v>
      </c>
      <c r="G48" s="72" t="s">
        <v>107</v>
      </c>
      <c r="H48" s="65">
        <v>0.16540509259259259</v>
      </c>
      <c r="I48" s="142">
        <f t="shared" si="1"/>
        <v>1.2500000000000011E-3</v>
      </c>
      <c r="J48" s="66">
        <f t="shared" si="0"/>
        <v>43.663004688265346</v>
      </c>
      <c r="K48" s="75"/>
      <c r="L48" s="73"/>
    </row>
    <row r="49" spans="1:14" ht="21.75" customHeight="1" x14ac:dyDescent="0.2">
      <c r="A49" s="67">
        <v>28</v>
      </c>
      <c r="B49" s="68">
        <v>79</v>
      </c>
      <c r="C49" s="68">
        <v>10095787480</v>
      </c>
      <c r="D49" s="69" t="s">
        <v>131</v>
      </c>
      <c r="E49" s="70" t="s">
        <v>132</v>
      </c>
      <c r="F49" s="71" t="s">
        <v>17</v>
      </c>
      <c r="G49" s="72" t="s">
        <v>47</v>
      </c>
      <c r="H49" s="65">
        <v>0.16612268518518519</v>
      </c>
      <c r="I49" s="142">
        <f t="shared" si="1"/>
        <v>1.9675925925926041E-3</v>
      </c>
      <c r="J49" s="66">
        <f t="shared" si="0"/>
        <v>43.474395596739356</v>
      </c>
      <c r="K49" s="75"/>
      <c r="L49" s="73"/>
    </row>
    <row r="50" spans="1:14" ht="21.75" customHeight="1" x14ac:dyDescent="0.2">
      <c r="A50" s="67">
        <v>29</v>
      </c>
      <c r="B50" s="68">
        <v>3</v>
      </c>
      <c r="C50" s="68">
        <v>10015063070</v>
      </c>
      <c r="D50" s="69" t="s">
        <v>133</v>
      </c>
      <c r="E50" s="70" t="s">
        <v>134</v>
      </c>
      <c r="F50" s="71" t="s">
        <v>18</v>
      </c>
      <c r="G50" s="72" t="s">
        <v>71</v>
      </c>
      <c r="H50" s="65">
        <v>0.16896990740740739</v>
      </c>
      <c r="I50" s="142">
        <f t="shared" si="1"/>
        <v>4.8148148148147996E-3</v>
      </c>
      <c r="J50" s="66">
        <f t="shared" si="0"/>
        <v>42.741831632303587</v>
      </c>
      <c r="K50" s="75"/>
      <c r="L50" s="73"/>
    </row>
    <row r="51" spans="1:14" ht="21.75" customHeight="1" x14ac:dyDescent="0.2">
      <c r="A51" s="67">
        <v>30</v>
      </c>
      <c r="B51" s="68">
        <v>113</v>
      </c>
      <c r="C51" s="68">
        <v>10009691900</v>
      </c>
      <c r="D51" s="69" t="s">
        <v>135</v>
      </c>
      <c r="E51" s="70" t="s">
        <v>136</v>
      </c>
      <c r="F51" s="71" t="s">
        <v>18</v>
      </c>
      <c r="G51" s="72" t="s">
        <v>341</v>
      </c>
      <c r="H51" s="65">
        <v>0.16898148148148148</v>
      </c>
      <c r="I51" s="142">
        <f t="shared" si="1"/>
        <v>4.8263888888888939E-3</v>
      </c>
      <c r="J51" s="66">
        <f t="shared" si="0"/>
        <v>42.738904109589043</v>
      </c>
      <c r="K51" s="75"/>
      <c r="L51" s="73"/>
    </row>
    <row r="52" spans="1:14" ht="21.75" customHeight="1" x14ac:dyDescent="0.2">
      <c r="A52" s="67">
        <v>31</v>
      </c>
      <c r="B52" s="68">
        <v>36</v>
      </c>
      <c r="C52" s="68">
        <v>10034975049</v>
      </c>
      <c r="D52" s="69" t="s">
        <v>137</v>
      </c>
      <c r="E52" s="70" t="s">
        <v>138</v>
      </c>
      <c r="F52" s="71" t="s">
        <v>18</v>
      </c>
      <c r="G52" s="72" t="s">
        <v>84</v>
      </c>
      <c r="H52" s="65">
        <v>0.16902777777777778</v>
      </c>
      <c r="I52" s="142">
        <f t="shared" si="1"/>
        <v>4.8726851851851882E-3</v>
      </c>
      <c r="J52" s="66">
        <f t="shared" si="0"/>
        <v>42.727198027937554</v>
      </c>
      <c r="K52" s="75"/>
      <c r="L52" s="73"/>
    </row>
    <row r="53" spans="1:14" ht="21.75" customHeight="1" x14ac:dyDescent="0.2">
      <c r="A53" s="67">
        <v>32</v>
      </c>
      <c r="B53" s="68">
        <v>50</v>
      </c>
      <c r="C53" s="68">
        <v>10036028814</v>
      </c>
      <c r="D53" s="69" t="s">
        <v>139</v>
      </c>
      <c r="E53" s="70" t="s">
        <v>140</v>
      </c>
      <c r="F53" s="71" t="s">
        <v>18</v>
      </c>
      <c r="G53" s="72" t="s">
        <v>107</v>
      </c>
      <c r="H53" s="65">
        <v>0.17023148148148148</v>
      </c>
      <c r="I53" s="142">
        <f t="shared" si="1"/>
        <v>6.0763888888888951E-3</v>
      </c>
      <c r="J53" s="66">
        <f t="shared" si="0"/>
        <v>42.425074789230351</v>
      </c>
      <c r="K53" s="75"/>
      <c r="L53" s="73"/>
    </row>
    <row r="54" spans="1:14" ht="21.75" customHeight="1" x14ac:dyDescent="0.2">
      <c r="A54" s="67">
        <v>33</v>
      </c>
      <c r="B54" s="68">
        <v>13</v>
      </c>
      <c r="C54" s="68">
        <v>10036065893</v>
      </c>
      <c r="D54" s="69" t="s">
        <v>141</v>
      </c>
      <c r="E54" s="70" t="s">
        <v>142</v>
      </c>
      <c r="F54" s="71" t="s">
        <v>17</v>
      </c>
      <c r="G54" s="72" t="s">
        <v>71</v>
      </c>
      <c r="H54" s="65">
        <v>0.17028935185185187</v>
      </c>
      <c r="I54" s="142">
        <f t="shared" si="1"/>
        <v>6.1342592592592837E-3</v>
      </c>
      <c r="J54" s="66">
        <f t="shared" si="0"/>
        <v>42.410657241894931</v>
      </c>
      <c r="K54" s="75"/>
      <c r="L54" s="73"/>
    </row>
    <row r="55" spans="1:14" ht="21.75" customHeight="1" x14ac:dyDescent="0.2">
      <c r="A55" s="67">
        <v>34</v>
      </c>
      <c r="B55" s="68">
        <v>21</v>
      </c>
      <c r="C55" s="68">
        <v>10034993439</v>
      </c>
      <c r="D55" s="69" t="s">
        <v>143</v>
      </c>
      <c r="E55" s="70" t="s">
        <v>144</v>
      </c>
      <c r="F55" s="71" t="s">
        <v>18</v>
      </c>
      <c r="G55" s="72" t="s">
        <v>90</v>
      </c>
      <c r="H55" s="65">
        <v>0.17056712962962964</v>
      </c>
      <c r="I55" s="142">
        <f t="shared" si="1"/>
        <v>6.4120370370370494E-3</v>
      </c>
      <c r="J55" s="66">
        <f t="shared" si="0"/>
        <v>42.341589197258607</v>
      </c>
      <c r="K55" s="75"/>
      <c r="L55" s="73"/>
    </row>
    <row r="56" spans="1:14" ht="21.75" customHeight="1" x14ac:dyDescent="0.2">
      <c r="A56" s="67">
        <v>35</v>
      </c>
      <c r="B56" s="68">
        <v>90</v>
      </c>
      <c r="C56" s="68">
        <v>10078794292</v>
      </c>
      <c r="D56" s="69" t="s">
        <v>145</v>
      </c>
      <c r="E56" s="70" t="s">
        <v>146</v>
      </c>
      <c r="F56" s="71" t="s">
        <v>18</v>
      </c>
      <c r="G56" s="72" t="s">
        <v>87</v>
      </c>
      <c r="H56" s="65">
        <v>0.17056712962962964</v>
      </c>
      <c r="I56" s="142">
        <f t="shared" si="1"/>
        <v>6.4120370370370494E-3</v>
      </c>
      <c r="J56" s="66">
        <f t="shared" si="0"/>
        <v>42.341589197258607</v>
      </c>
      <c r="K56" s="75"/>
      <c r="L56" s="73"/>
    </row>
    <row r="57" spans="1:14" ht="21.75" customHeight="1" x14ac:dyDescent="0.2">
      <c r="A57" s="67">
        <v>36</v>
      </c>
      <c r="B57" s="68">
        <v>60</v>
      </c>
      <c r="C57" s="68">
        <v>10036050739</v>
      </c>
      <c r="D57" s="69" t="s">
        <v>147</v>
      </c>
      <c r="E57" s="70" t="s">
        <v>148</v>
      </c>
      <c r="F57" s="71" t="s">
        <v>17</v>
      </c>
      <c r="G57" s="72" t="s">
        <v>107</v>
      </c>
      <c r="H57" s="65">
        <v>0.17056712962962964</v>
      </c>
      <c r="I57" s="142">
        <f t="shared" si="1"/>
        <v>6.4120370370370494E-3</v>
      </c>
      <c r="J57" s="66">
        <f t="shared" si="0"/>
        <v>42.341589197258607</v>
      </c>
      <c r="K57" s="75"/>
      <c r="L57" s="73"/>
    </row>
    <row r="58" spans="1:14" ht="21.75" customHeight="1" x14ac:dyDescent="0.2">
      <c r="A58" s="67">
        <v>37</v>
      </c>
      <c r="B58" s="68">
        <v>16</v>
      </c>
      <c r="C58" s="68">
        <v>10015769150</v>
      </c>
      <c r="D58" s="69" t="s">
        <v>149</v>
      </c>
      <c r="E58" s="70" t="s">
        <v>150</v>
      </c>
      <c r="F58" s="71" t="s">
        <v>35</v>
      </c>
      <c r="G58" s="72" t="s">
        <v>79</v>
      </c>
      <c r="H58" s="65">
        <v>0.17056712962962964</v>
      </c>
      <c r="I58" s="142">
        <f t="shared" si="1"/>
        <v>6.4120370370370494E-3</v>
      </c>
      <c r="J58" s="66">
        <f t="shared" si="0"/>
        <v>42.341589197258607</v>
      </c>
      <c r="K58" s="75"/>
      <c r="L58" s="73"/>
    </row>
    <row r="59" spans="1:14" ht="21.75" customHeight="1" x14ac:dyDescent="0.2">
      <c r="A59" s="67">
        <v>38</v>
      </c>
      <c r="B59" s="68">
        <v>82</v>
      </c>
      <c r="C59" s="68">
        <v>10113209589</v>
      </c>
      <c r="D59" s="69" t="s">
        <v>151</v>
      </c>
      <c r="E59" s="70" t="s">
        <v>152</v>
      </c>
      <c r="F59" s="71" t="s">
        <v>17</v>
      </c>
      <c r="G59" s="72" t="s">
        <v>153</v>
      </c>
      <c r="H59" s="65">
        <v>0.17056712962962964</v>
      </c>
      <c r="I59" s="142">
        <f t="shared" si="1"/>
        <v>6.4120370370370494E-3</v>
      </c>
      <c r="J59" s="66">
        <f t="shared" si="0"/>
        <v>42.341589197258607</v>
      </c>
      <c r="K59" s="75"/>
      <c r="L59" s="73"/>
    </row>
    <row r="60" spans="1:14" ht="21.75" customHeight="1" x14ac:dyDescent="0.2">
      <c r="A60" s="67">
        <v>39</v>
      </c>
      <c r="B60" s="68">
        <v>105</v>
      </c>
      <c r="C60" s="68">
        <v>10036060742</v>
      </c>
      <c r="D60" s="69" t="s">
        <v>154</v>
      </c>
      <c r="E60" s="70" t="s">
        <v>155</v>
      </c>
      <c r="F60" s="71" t="s">
        <v>17</v>
      </c>
      <c r="G60" s="72" t="s">
        <v>156</v>
      </c>
      <c r="H60" s="65">
        <v>0.17056712962962964</v>
      </c>
      <c r="I60" s="142">
        <f t="shared" si="1"/>
        <v>6.4120370370370494E-3</v>
      </c>
      <c r="J60" s="66">
        <f t="shared" si="0"/>
        <v>42.341589197258607</v>
      </c>
      <c r="K60" s="75"/>
      <c r="L60" s="73"/>
    </row>
    <row r="61" spans="1:14" s="41" customFormat="1" ht="21.75" customHeight="1" x14ac:dyDescent="0.2">
      <c r="A61" s="67">
        <v>40</v>
      </c>
      <c r="B61" s="68">
        <v>26</v>
      </c>
      <c r="C61" s="68">
        <v>10036091660</v>
      </c>
      <c r="D61" s="69" t="s">
        <v>157</v>
      </c>
      <c r="E61" s="70" t="s">
        <v>158</v>
      </c>
      <c r="F61" s="71" t="s">
        <v>17</v>
      </c>
      <c r="G61" s="72" t="s">
        <v>90</v>
      </c>
      <c r="H61" s="65">
        <v>0.17056712962962964</v>
      </c>
      <c r="I61" s="142">
        <f t="shared" si="1"/>
        <v>6.4120370370370494E-3</v>
      </c>
      <c r="J61" s="66">
        <f t="shared" si="0"/>
        <v>42.341589197258607</v>
      </c>
      <c r="K61" s="75"/>
      <c r="L61" s="73"/>
      <c r="M61" s="40"/>
      <c r="N61" s="40"/>
    </row>
    <row r="62" spans="1:14" s="50" customFormat="1" ht="21.75" customHeight="1" x14ac:dyDescent="0.2">
      <c r="A62" s="67">
        <v>41</v>
      </c>
      <c r="B62" s="68">
        <v>38</v>
      </c>
      <c r="C62" s="68">
        <v>10049916382</v>
      </c>
      <c r="D62" s="69" t="s">
        <v>159</v>
      </c>
      <c r="E62" s="70" t="s">
        <v>160</v>
      </c>
      <c r="F62" s="71" t="s">
        <v>18</v>
      </c>
      <c r="G62" s="72" t="s">
        <v>84</v>
      </c>
      <c r="H62" s="65">
        <v>0.17056712962962964</v>
      </c>
      <c r="I62" s="142">
        <f t="shared" si="1"/>
        <v>6.4120370370370494E-3</v>
      </c>
      <c r="J62" s="66">
        <f t="shared" si="0"/>
        <v>42.341589197258607</v>
      </c>
      <c r="K62" s="75"/>
      <c r="L62" s="73"/>
    </row>
    <row r="63" spans="1:14" s="50" customFormat="1" ht="21.75" customHeight="1" x14ac:dyDescent="0.2">
      <c r="A63" s="67">
        <v>42</v>
      </c>
      <c r="B63" s="68">
        <v>115</v>
      </c>
      <c r="C63" s="68">
        <v>10036043059</v>
      </c>
      <c r="D63" s="69" t="s">
        <v>161</v>
      </c>
      <c r="E63" s="70" t="s">
        <v>162</v>
      </c>
      <c r="F63" s="71" t="s">
        <v>17</v>
      </c>
      <c r="G63" s="72" t="s">
        <v>163</v>
      </c>
      <c r="H63" s="65">
        <v>0.17056712962962964</v>
      </c>
      <c r="I63" s="142">
        <f t="shared" si="1"/>
        <v>6.4120370370370494E-3</v>
      </c>
      <c r="J63" s="66">
        <f t="shared" si="0"/>
        <v>42.341589197258607</v>
      </c>
      <c r="K63" s="75"/>
      <c r="L63" s="73"/>
    </row>
    <row r="64" spans="1:14" s="50" customFormat="1" ht="21.75" customHeight="1" x14ac:dyDescent="0.2">
      <c r="A64" s="67">
        <v>43</v>
      </c>
      <c r="B64" s="68">
        <v>81</v>
      </c>
      <c r="C64" s="68">
        <v>10092974177</v>
      </c>
      <c r="D64" s="69" t="s">
        <v>164</v>
      </c>
      <c r="E64" s="70" t="s">
        <v>165</v>
      </c>
      <c r="F64" s="71" t="s">
        <v>18</v>
      </c>
      <c r="G64" s="72" t="s">
        <v>47</v>
      </c>
      <c r="H64" s="65">
        <v>0.17056712962962964</v>
      </c>
      <c r="I64" s="142">
        <f t="shared" si="1"/>
        <v>6.4120370370370494E-3</v>
      </c>
      <c r="J64" s="66">
        <f t="shared" si="0"/>
        <v>42.341589197258607</v>
      </c>
      <c r="K64" s="75"/>
      <c r="L64" s="73"/>
    </row>
    <row r="65" spans="1:12" s="50" customFormat="1" ht="21.75" customHeight="1" x14ac:dyDescent="0.2">
      <c r="A65" s="67">
        <v>44</v>
      </c>
      <c r="B65" s="68">
        <v>98</v>
      </c>
      <c r="C65" s="68">
        <v>10036049527</v>
      </c>
      <c r="D65" s="69" t="s">
        <v>166</v>
      </c>
      <c r="E65" s="70" t="s">
        <v>167</v>
      </c>
      <c r="F65" s="71" t="s">
        <v>17</v>
      </c>
      <c r="G65" s="72" t="s">
        <v>168</v>
      </c>
      <c r="H65" s="65">
        <v>0.17056712962962964</v>
      </c>
      <c r="I65" s="142">
        <f t="shared" si="1"/>
        <v>6.4120370370370494E-3</v>
      </c>
      <c r="J65" s="66">
        <f t="shared" si="0"/>
        <v>42.341589197258607</v>
      </c>
      <c r="K65" s="75"/>
      <c r="L65" s="73"/>
    </row>
    <row r="66" spans="1:12" s="50" customFormat="1" ht="21.75" customHeight="1" x14ac:dyDescent="0.2">
      <c r="A66" s="67">
        <v>45</v>
      </c>
      <c r="B66" s="68">
        <v>11</v>
      </c>
      <c r="C66" s="68">
        <v>10056231183</v>
      </c>
      <c r="D66" s="69" t="s">
        <v>169</v>
      </c>
      <c r="E66" s="70" t="s">
        <v>170</v>
      </c>
      <c r="F66" s="71" t="s">
        <v>17</v>
      </c>
      <c r="G66" s="72" t="s">
        <v>71</v>
      </c>
      <c r="H66" s="65">
        <v>0.17056712962962964</v>
      </c>
      <c r="I66" s="142">
        <f t="shared" si="1"/>
        <v>6.4120370370370494E-3</v>
      </c>
      <c r="J66" s="66">
        <f t="shared" si="0"/>
        <v>42.341589197258607</v>
      </c>
      <c r="K66" s="75"/>
      <c r="L66" s="73"/>
    </row>
    <row r="67" spans="1:12" s="50" customFormat="1" ht="21.75" customHeight="1" x14ac:dyDescent="0.2">
      <c r="A67" s="67">
        <v>46</v>
      </c>
      <c r="B67" s="68">
        <v>29</v>
      </c>
      <c r="C67" s="68">
        <v>10005408742</v>
      </c>
      <c r="D67" s="69" t="s">
        <v>171</v>
      </c>
      <c r="E67" s="70" t="s">
        <v>172</v>
      </c>
      <c r="F67" s="71" t="s">
        <v>35</v>
      </c>
      <c r="G67" s="72" t="s">
        <v>90</v>
      </c>
      <c r="H67" s="65">
        <v>0.17056712962962964</v>
      </c>
      <c r="I67" s="142">
        <f t="shared" si="1"/>
        <v>6.4120370370370494E-3</v>
      </c>
      <c r="J67" s="66">
        <f t="shared" si="0"/>
        <v>42.341589197258607</v>
      </c>
      <c r="K67" s="75"/>
      <c r="L67" s="73"/>
    </row>
    <row r="68" spans="1:12" s="50" customFormat="1" ht="21.75" customHeight="1" x14ac:dyDescent="0.2">
      <c r="A68" s="67">
        <v>47</v>
      </c>
      <c r="B68" s="68">
        <v>83</v>
      </c>
      <c r="C68" s="68">
        <v>10034920182</v>
      </c>
      <c r="D68" s="69" t="s">
        <v>173</v>
      </c>
      <c r="E68" s="70" t="s">
        <v>174</v>
      </c>
      <c r="F68" s="71" t="s">
        <v>17</v>
      </c>
      <c r="G68" s="72" t="s">
        <v>19</v>
      </c>
      <c r="H68" s="65">
        <v>0.17056712962962964</v>
      </c>
      <c r="I68" s="142">
        <f t="shared" si="1"/>
        <v>6.4120370370370494E-3</v>
      </c>
      <c r="J68" s="66">
        <f t="shared" si="0"/>
        <v>42.341589197258607</v>
      </c>
      <c r="K68" s="75"/>
      <c r="L68" s="73"/>
    </row>
    <row r="69" spans="1:12" s="50" customFormat="1" ht="21.75" customHeight="1" x14ac:dyDescent="0.2">
      <c r="A69" s="67">
        <v>48</v>
      </c>
      <c r="B69" s="68">
        <v>89</v>
      </c>
      <c r="C69" s="68">
        <v>10105865881</v>
      </c>
      <c r="D69" s="69" t="s">
        <v>175</v>
      </c>
      <c r="E69" s="70" t="s">
        <v>176</v>
      </c>
      <c r="F69" s="71" t="s">
        <v>17</v>
      </c>
      <c r="G69" s="72" t="s">
        <v>87</v>
      </c>
      <c r="H69" s="65">
        <v>0.17056712962962964</v>
      </c>
      <c r="I69" s="142">
        <f t="shared" si="1"/>
        <v>6.4120370370370494E-3</v>
      </c>
      <c r="J69" s="66">
        <f t="shared" si="0"/>
        <v>42.341589197258607</v>
      </c>
      <c r="K69" s="75"/>
      <c r="L69" s="73"/>
    </row>
    <row r="70" spans="1:12" s="50" customFormat="1" ht="21.75" customHeight="1" x14ac:dyDescent="0.2">
      <c r="A70" s="67">
        <v>49</v>
      </c>
      <c r="B70" s="68">
        <v>118</v>
      </c>
      <c r="C70" s="68">
        <v>10036048517</v>
      </c>
      <c r="D70" s="69" t="s">
        <v>177</v>
      </c>
      <c r="E70" s="70" t="s">
        <v>178</v>
      </c>
      <c r="F70" s="71" t="s">
        <v>18</v>
      </c>
      <c r="G70" s="72" t="s">
        <v>179</v>
      </c>
      <c r="H70" s="65">
        <v>0.17056712962962964</v>
      </c>
      <c r="I70" s="142">
        <f t="shared" si="1"/>
        <v>6.4120370370370494E-3</v>
      </c>
      <c r="J70" s="66">
        <f t="shared" si="0"/>
        <v>42.341589197258607</v>
      </c>
      <c r="K70" s="75"/>
      <c r="L70" s="73"/>
    </row>
    <row r="71" spans="1:12" s="50" customFormat="1" ht="21.75" customHeight="1" x14ac:dyDescent="0.2">
      <c r="A71" s="67">
        <v>50</v>
      </c>
      <c r="B71" s="68">
        <v>103</v>
      </c>
      <c r="C71" s="68">
        <v>10002652528</v>
      </c>
      <c r="D71" s="69" t="s">
        <v>180</v>
      </c>
      <c r="E71" s="70" t="s">
        <v>181</v>
      </c>
      <c r="F71" s="71" t="s">
        <v>35</v>
      </c>
      <c r="G71" s="72" t="s">
        <v>182</v>
      </c>
      <c r="H71" s="65">
        <v>0.17068287037037036</v>
      </c>
      <c r="I71" s="142">
        <f t="shared" si="1"/>
        <v>6.5277777777777712E-3</v>
      </c>
      <c r="J71" s="66">
        <f t="shared" si="0"/>
        <v>42.312877195361771</v>
      </c>
      <c r="K71" s="75"/>
      <c r="L71" s="73"/>
    </row>
    <row r="72" spans="1:12" s="50" customFormat="1" ht="21.75" customHeight="1" x14ac:dyDescent="0.2">
      <c r="A72" s="67">
        <v>51</v>
      </c>
      <c r="B72" s="68">
        <v>101</v>
      </c>
      <c r="C72" s="68">
        <v>10064166490</v>
      </c>
      <c r="D72" s="69" t="s">
        <v>183</v>
      </c>
      <c r="E72" s="70" t="s">
        <v>184</v>
      </c>
      <c r="F72" s="71" t="s">
        <v>17</v>
      </c>
      <c r="G72" s="72" t="s">
        <v>185</v>
      </c>
      <c r="H72" s="65">
        <v>0.17068287037037036</v>
      </c>
      <c r="I72" s="142">
        <f t="shared" si="1"/>
        <v>6.5277777777777712E-3</v>
      </c>
      <c r="J72" s="66">
        <f t="shared" si="0"/>
        <v>42.312877195361771</v>
      </c>
      <c r="K72" s="75"/>
      <c r="L72" s="73"/>
    </row>
    <row r="73" spans="1:12" s="50" customFormat="1" ht="21.75" customHeight="1" x14ac:dyDescent="0.2">
      <c r="A73" s="67">
        <v>52</v>
      </c>
      <c r="B73" s="68">
        <v>55</v>
      </c>
      <c r="C73" s="68">
        <v>10034993035</v>
      </c>
      <c r="D73" s="69" t="s">
        <v>186</v>
      </c>
      <c r="E73" s="70" t="s">
        <v>187</v>
      </c>
      <c r="F73" s="71" t="s">
        <v>18</v>
      </c>
      <c r="G73" s="72" t="s">
        <v>107</v>
      </c>
      <c r="H73" s="65">
        <v>0.17068287037037036</v>
      </c>
      <c r="I73" s="142">
        <f t="shared" si="1"/>
        <v>6.5277777777777712E-3</v>
      </c>
      <c r="J73" s="66">
        <f t="shared" si="0"/>
        <v>42.312877195361771</v>
      </c>
      <c r="K73" s="75"/>
      <c r="L73" s="73"/>
    </row>
    <row r="74" spans="1:12" s="50" customFormat="1" ht="21.75" customHeight="1" x14ac:dyDescent="0.2">
      <c r="A74" s="67">
        <v>53</v>
      </c>
      <c r="B74" s="68">
        <v>17</v>
      </c>
      <c r="C74" s="68">
        <v>10014630008</v>
      </c>
      <c r="D74" s="69" t="s">
        <v>188</v>
      </c>
      <c r="E74" s="70" t="s">
        <v>189</v>
      </c>
      <c r="F74" s="71" t="s">
        <v>35</v>
      </c>
      <c r="G74" s="72" t="s">
        <v>79</v>
      </c>
      <c r="H74" s="65">
        <v>0.17068287037037036</v>
      </c>
      <c r="I74" s="142">
        <f t="shared" si="1"/>
        <v>6.5277777777777712E-3</v>
      </c>
      <c r="J74" s="66">
        <f t="shared" si="0"/>
        <v>42.312877195361771</v>
      </c>
      <c r="K74" s="75"/>
      <c r="L74" s="73"/>
    </row>
    <row r="75" spans="1:12" s="50" customFormat="1" ht="21.75" customHeight="1" x14ac:dyDescent="0.2">
      <c r="A75" s="67">
        <v>54</v>
      </c>
      <c r="B75" s="68">
        <v>37</v>
      </c>
      <c r="C75" s="68">
        <v>10036078122</v>
      </c>
      <c r="D75" s="69" t="s">
        <v>190</v>
      </c>
      <c r="E75" s="70" t="s">
        <v>191</v>
      </c>
      <c r="F75" s="71" t="s">
        <v>17</v>
      </c>
      <c r="G75" s="72" t="s">
        <v>84</v>
      </c>
      <c r="H75" s="65">
        <v>0.17071759259259259</v>
      </c>
      <c r="I75" s="142">
        <f t="shared" si="1"/>
        <v>6.5624999999999989E-3</v>
      </c>
      <c r="J75" s="66">
        <f t="shared" si="0"/>
        <v>42.30427118644068</v>
      </c>
      <c r="K75" s="75"/>
      <c r="L75" s="73"/>
    </row>
    <row r="76" spans="1:12" s="50" customFormat="1" ht="21.75" customHeight="1" x14ac:dyDescent="0.2">
      <c r="A76" s="67">
        <v>55</v>
      </c>
      <c r="B76" s="68">
        <v>107</v>
      </c>
      <c r="C76" s="68">
        <v>10015079844</v>
      </c>
      <c r="D76" s="69" t="s">
        <v>192</v>
      </c>
      <c r="E76" s="70" t="s">
        <v>193</v>
      </c>
      <c r="F76" s="71" t="s">
        <v>18</v>
      </c>
      <c r="G76" s="72" t="s">
        <v>194</v>
      </c>
      <c r="H76" s="65">
        <v>0.17071759259259259</v>
      </c>
      <c r="I76" s="142">
        <f t="shared" si="1"/>
        <v>6.5624999999999989E-3</v>
      </c>
      <c r="J76" s="66">
        <f t="shared" si="0"/>
        <v>42.30427118644068</v>
      </c>
      <c r="K76" s="75"/>
      <c r="L76" s="73"/>
    </row>
    <row r="77" spans="1:12" s="50" customFormat="1" ht="21.75" customHeight="1" x14ac:dyDescent="0.2">
      <c r="A77" s="67">
        <v>56</v>
      </c>
      <c r="B77" s="68">
        <v>114</v>
      </c>
      <c r="C77" s="68">
        <v>10036048820</v>
      </c>
      <c r="D77" s="69" t="s">
        <v>195</v>
      </c>
      <c r="E77" s="70" t="s">
        <v>196</v>
      </c>
      <c r="F77" s="71" t="s">
        <v>17</v>
      </c>
      <c r="G77" s="72" t="s">
        <v>341</v>
      </c>
      <c r="H77" s="65">
        <v>0.17071759259259259</v>
      </c>
      <c r="I77" s="142">
        <f t="shared" si="1"/>
        <v>6.5624999999999989E-3</v>
      </c>
      <c r="J77" s="66">
        <f t="shared" si="0"/>
        <v>42.30427118644068</v>
      </c>
      <c r="K77" s="75"/>
      <c r="L77" s="73"/>
    </row>
    <row r="78" spans="1:12" s="93" customFormat="1" ht="21.75" customHeight="1" x14ac:dyDescent="0.2">
      <c r="A78" s="67">
        <v>57</v>
      </c>
      <c r="B78" s="68">
        <v>44</v>
      </c>
      <c r="C78" s="68">
        <v>10036012848</v>
      </c>
      <c r="D78" s="69" t="s">
        <v>197</v>
      </c>
      <c r="E78" s="70" t="s">
        <v>198</v>
      </c>
      <c r="F78" s="71" t="s">
        <v>17</v>
      </c>
      <c r="G78" s="72" t="s">
        <v>68</v>
      </c>
      <c r="H78" s="65">
        <v>0.17267361111111112</v>
      </c>
      <c r="I78" s="142">
        <f t="shared" si="1"/>
        <v>8.5185185185185364E-3</v>
      </c>
      <c r="J78" s="66">
        <f t="shared" si="0"/>
        <v>41.825055298612504</v>
      </c>
      <c r="K78" s="75"/>
      <c r="L78" s="73"/>
    </row>
    <row r="79" spans="1:12" ht="21.75" customHeight="1" x14ac:dyDescent="0.2">
      <c r="A79" s="67">
        <v>58</v>
      </c>
      <c r="B79" s="68">
        <v>85</v>
      </c>
      <c r="C79" s="68">
        <v>10054015947</v>
      </c>
      <c r="D79" s="69" t="s">
        <v>199</v>
      </c>
      <c r="E79" s="70" t="s">
        <v>200</v>
      </c>
      <c r="F79" s="71" t="s">
        <v>17</v>
      </c>
      <c r="G79" s="72" t="s">
        <v>19</v>
      </c>
      <c r="H79" s="65">
        <v>0.17267361111111112</v>
      </c>
      <c r="I79" s="142">
        <f t="shared" si="1"/>
        <v>8.5185185185185364E-3</v>
      </c>
      <c r="J79" s="66">
        <f t="shared" si="0"/>
        <v>41.825055298612504</v>
      </c>
      <c r="K79" s="75"/>
      <c r="L79" s="73"/>
    </row>
    <row r="80" spans="1:12" ht="21.75" customHeight="1" x14ac:dyDescent="0.2">
      <c r="A80" s="67">
        <v>59</v>
      </c>
      <c r="B80" s="68">
        <v>80</v>
      </c>
      <c r="C80" s="68">
        <v>10051516276</v>
      </c>
      <c r="D80" s="69" t="s">
        <v>201</v>
      </c>
      <c r="E80" s="70" t="s">
        <v>202</v>
      </c>
      <c r="F80" s="71" t="s">
        <v>18</v>
      </c>
      <c r="G80" s="72" t="s">
        <v>47</v>
      </c>
      <c r="H80" s="65">
        <v>0.17267361111111112</v>
      </c>
      <c r="I80" s="142">
        <f t="shared" si="1"/>
        <v>8.5185185185185364E-3</v>
      </c>
      <c r="J80" s="66">
        <f t="shared" si="0"/>
        <v>41.825055298612504</v>
      </c>
      <c r="K80" s="75"/>
      <c r="L80" s="73"/>
    </row>
    <row r="81" spans="1:12" ht="21.75" customHeight="1" x14ac:dyDescent="0.2">
      <c r="A81" s="67">
        <v>60</v>
      </c>
      <c r="B81" s="68">
        <v>94</v>
      </c>
      <c r="C81" s="68">
        <v>10010193367</v>
      </c>
      <c r="D81" s="69" t="s">
        <v>203</v>
      </c>
      <c r="E81" s="70" t="s">
        <v>204</v>
      </c>
      <c r="F81" s="71" t="s">
        <v>18</v>
      </c>
      <c r="G81" s="72" t="s">
        <v>87</v>
      </c>
      <c r="H81" s="65">
        <v>0.17267361111111112</v>
      </c>
      <c r="I81" s="142">
        <f t="shared" si="1"/>
        <v>8.5185185185185364E-3</v>
      </c>
      <c r="J81" s="66">
        <f t="shared" si="0"/>
        <v>41.825055298612504</v>
      </c>
      <c r="K81" s="75"/>
      <c r="L81" s="73"/>
    </row>
    <row r="82" spans="1:12" ht="21.75" customHeight="1" x14ac:dyDescent="0.2">
      <c r="A82" s="67">
        <v>61</v>
      </c>
      <c r="B82" s="68">
        <v>12</v>
      </c>
      <c r="C82" s="68">
        <v>10065491047</v>
      </c>
      <c r="D82" s="69" t="s">
        <v>205</v>
      </c>
      <c r="E82" s="70" t="s">
        <v>206</v>
      </c>
      <c r="F82" s="71" t="s">
        <v>17</v>
      </c>
      <c r="G82" s="72" t="s">
        <v>71</v>
      </c>
      <c r="H82" s="65">
        <v>0.17267361111111112</v>
      </c>
      <c r="I82" s="142">
        <f t="shared" si="1"/>
        <v>8.5185185185185364E-3</v>
      </c>
      <c r="J82" s="66">
        <f t="shared" si="0"/>
        <v>41.825055298612504</v>
      </c>
      <c r="K82" s="75"/>
      <c r="L82" s="73"/>
    </row>
    <row r="83" spans="1:12" ht="21.75" customHeight="1" x14ac:dyDescent="0.2">
      <c r="A83" s="67">
        <v>62</v>
      </c>
      <c r="B83" s="68">
        <v>116</v>
      </c>
      <c r="C83" s="68">
        <v>10036045180</v>
      </c>
      <c r="D83" s="69" t="s">
        <v>207</v>
      </c>
      <c r="E83" s="70" t="s">
        <v>208</v>
      </c>
      <c r="F83" s="71" t="s">
        <v>18</v>
      </c>
      <c r="G83" s="72" t="s">
        <v>163</v>
      </c>
      <c r="H83" s="65">
        <v>0.17267361111111112</v>
      </c>
      <c r="I83" s="142">
        <f t="shared" si="1"/>
        <v>8.5185185185185364E-3</v>
      </c>
      <c r="J83" s="66">
        <f t="shared" si="0"/>
        <v>41.825055298612504</v>
      </c>
      <c r="K83" s="75"/>
      <c r="L83" s="73"/>
    </row>
    <row r="84" spans="1:12" ht="21.75" customHeight="1" x14ac:dyDescent="0.2">
      <c r="A84" s="67">
        <v>63</v>
      </c>
      <c r="B84" s="68">
        <v>45</v>
      </c>
      <c r="C84" s="68">
        <v>10034911900</v>
      </c>
      <c r="D84" s="69" t="s">
        <v>209</v>
      </c>
      <c r="E84" s="70" t="s">
        <v>210</v>
      </c>
      <c r="F84" s="71" t="s">
        <v>17</v>
      </c>
      <c r="G84" s="72" t="s">
        <v>68</v>
      </c>
      <c r="H84" s="65">
        <v>0.17273148148148146</v>
      </c>
      <c r="I84" s="142">
        <f t="shared" si="1"/>
        <v>8.5763888888888695E-3</v>
      </c>
      <c r="J84" s="66">
        <f t="shared" si="0"/>
        <v>41.811042615920663</v>
      </c>
      <c r="K84" s="75"/>
      <c r="L84" s="73"/>
    </row>
    <row r="85" spans="1:12" ht="21.75" customHeight="1" x14ac:dyDescent="0.2">
      <c r="A85" s="67">
        <v>64</v>
      </c>
      <c r="B85" s="68">
        <v>71</v>
      </c>
      <c r="C85" s="68">
        <v>10015877163</v>
      </c>
      <c r="D85" s="69" t="s">
        <v>211</v>
      </c>
      <c r="E85" s="70" t="s">
        <v>212</v>
      </c>
      <c r="F85" s="71" t="s">
        <v>18</v>
      </c>
      <c r="G85" s="72" t="s">
        <v>213</v>
      </c>
      <c r="H85" s="65">
        <v>0.17275462962962962</v>
      </c>
      <c r="I85" s="142">
        <f t="shared" si="1"/>
        <v>8.5995370370370305E-3</v>
      </c>
      <c r="J85" s="66">
        <f t="shared" si="0"/>
        <v>41.805440171512792</v>
      </c>
      <c r="K85" s="75"/>
      <c r="L85" s="73"/>
    </row>
    <row r="86" spans="1:12" ht="21.75" customHeight="1" x14ac:dyDescent="0.2">
      <c r="A86" s="67">
        <v>65</v>
      </c>
      <c r="B86" s="68">
        <v>39</v>
      </c>
      <c r="C86" s="68">
        <v>10036079334</v>
      </c>
      <c r="D86" s="69" t="s">
        <v>214</v>
      </c>
      <c r="E86" s="70" t="s">
        <v>215</v>
      </c>
      <c r="F86" s="71" t="s">
        <v>18</v>
      </c>
      <c r="G86" s="72" t="s">
        <v>84</v>
      </c>
      <c r="H86" s="65">
        <v>0.17291666666666669</v>
      </c>
      <c r="I86" s="142">
        <f t="shared" si="1"/>
        <v>8.7615740740741022E-3</v>
      </c>
      <c r="J86" s="66">
        <f t="shared" si="0"/>
        <v>41.766265060240961</v>
      </c>
      <c r="K86" s="75"/>
      <c r="L86" s="73"/>
    </row>
    <row r="87" spans="1:12" ht="21.75" customHeight="1" x14ac:dyDescent="0.2">
      <c r="A87" s="67" t="s">
        <v>216</v>
      </c>
      <c r="B87" s="68">
        <v>86</v>
      </c>
      <c r="C87" s="68">
        <v>10077462665</v>
      </c>
      <c r="D87" s="69" t="s">
        <v>217</v>
      </c>
      <c r="E87" s="70" t="s">
        <v>218</v>
      </c>
      <c r="F87" s="71" t="s">
        <v>17</v>
      </c>
      <c r="G87" s="72" t="s">
        <v>87</v>
      </c>
      <c r="H87" s="65">
        <v>0.17776620370370369</v>
      </c>
      <c r="I87" s="142">
        <f t="shared" si="1"/>
        <v>1.3611111111111102E-2</v>
      </c>
      <c r="J87" s="66">
        <f t="shared" ref="J87:J89" si="2">$J$19/(HOUR(H87)+MINUTE(H87)/60+SECOND(H87)/3600)</f>
        <v>40.626863728107303</v>
      </c>
      <c r="K87" s="75"/>
      <c r="L87" s="73"/>
    </row>
    <row r="88" spans="1:12" ht="21.75" customHeight="1" x14ac:dyDescent="0.2">
      <c r="A88" s="67" t="s">
        <v>216</v>
      </c>
      <c r="B88" s="68">
        <v>87</v>
      </c>
      <c r="C88" s="68">
        <v>10036037605</v>
      </c>
      <c r="D88" s="69" t="s">
        <v>219</v>
      </c>
      <c r="E88" s="70" t="s">
        <v>220</v>
      </c>
      <c r="F88" s="71" t="s">
        <v>17</v>
      </c>
      <c r="G88" s="72" t="s">
        <v>87</v>
      </c>
      <c r="H88" s="65">
        <v>0.17776620370370369</v>
      </c>
      <c r="I88" s="142">
        <f t="shared" ref="I88:I89" si="3">H88-$H$22</f>
        <v>1.3611111111111102E-2</v>
      </c>
      <c r="J88" s="66">
        <f t="shared" si="2"/>
        <v>40.626863728107303</v>
      </c>
      <c r="K88" s="75"/>
      <c r="L88" s="73"/>
    </row>
    <row r="89" spans="1:12" ht="21.75" customHeight="1" x14ac:dyDescent="0.2">
      <c r="A89" s="67" t="s">
        <v>216</v>
      </c>
      <c r="B89" s="68">
        <v>59</v>
      </c>
      <c r="C89" s="68">
        <v>10036052860</v>
      </c>
      <c r="D89" s="69" t="s">
        <v>221</v>
      </c>
      <c r="E89" s="70" t="s">
        <v>222</v>
      </c>
      <c r="F89" s="71" t="s">
        <v>18</v>
      </c>
      <c r="G89" s="72" t="s">
        <v>107</v>
      </c>
      <c r="H89" s="65">
        <v>0.17991898148148147</v>
      </c>
      <c r="I89" s="142">
        <f t="shared" si="3"/>
        <v>1.5763888888888883E-2</v>
      </c>
      <c r="J89" s="66">
        <f t="shared" si="2"/>
        <v>40.140752653586368</v>
      </c>
      <c r="K89" s="75"/>
      <c r="L89" s="73"/>
    </row>
    <row r="90" spans="1:12" ht="21.75" customHeight="1" x14ac:dyDescent="0.2">
      <c r="A90" s="67" t="s">
        <v>30</v>
      </c>
      <c r="B90" s="68">
        <v>2</v>
      </c>
      <c r="C90" s="68">
        <v>10034920687</v>
      </c>
      <c r="D90" s="69" t="s">
        <v>223</v>
      </c>
      <c r="E90" s="70" t="s">
        <v>224</v>
      </c>
      <c r="F90" s="71" t="s">
        <v>18</v>
      </c>
      <c r="G90" s="72" t="s">
        <v>71</v>
      </c>
      <c r="H90" s="91"/>
      <c r="I90" s="65"/>
      <c r="J90" s="66"/>
      <c r="K90" s="75"/>
      <c r="L90" s="73"/>
    </row>
    <row r="91" spans="1:12" ht="21.75" customHeight="1" x14ac:dyDescent="0.2">
      <c r="A91" s="67" t="s">
        <v>30</v>
      </c>
      <c r="B91" s="68">
        <v>10</v>
      </c>
      <c r="C91" s="68">
        <v>10080256265</v>
      </c>
      <c r="D91" s="69" t="s">
        <v>225</v>
      </c>
      <c r="E91" s="70" t="s">
        <v>226</v>
      </c>
      <c r="F91" s="71" t="s">
        <v>17</v>
      </c>
      <c r="G91" s="72" t="s">
        <v>71</v>
      </c>
      <c r="H91" s="91"/>
      <c r="I91" s="65"/>
      <c r="J91" s="66"/>
      <c r="K91" s="75"/>
      <c r="L91" s="73"/>
    </row>
    <row r="92" spans="1:12" ht="21.75" customHeight="1" x14ac:dyDescent="0.2">
      <c r="A92" s="67" t="s">
        <v>30</v>
      </c>
      <c r="B92" s="68">
        <v>14</v>
      </c>
      <c r="C92" s="68">
        <v>10036087115</v>
      </c>
      <c r="D92" s="69" t="s">
        <v>227</v>
      </c>
      <c r="E92" s="70" t="s">
        <v>228</v>
      </c>
      <c r="F92" s="71" t="s">
        <v>18</v>
      </c>
      <c r="G92" s="72" t="s">
        <v>71</v>
      </c>
      <c r="H92" s="91"/>
      <c r="I92" s="65"/>
      <c r="J92" s="66"/>
      <c r="K92" s="75"/>
      <c r="L92" s="73"/>
    </row>
    <row r="93" spans="1:12" ht="21.75" customHeight="1" x14ac:dyDescent="0.2">
      <c r="A93" s="67" t="s">
        <v>30</v>
      </c>
      <c r="B93" s="68">
        <v>18</v>
      </c>
      <c r="C93" s="68">
        <v>10036076405</v>
      </c>
      <c r="D93" s="69" t="s">
        <v>229</v>
      </c>
      <c r="E93" s="70" t="s">
        <v>230</v>
      </c>
      <c r="F93" s="71" t="s">
        <v>17</v>
      </c>
      <c r="G93" s="72" t="s">
        <v>79</v>
      </c>
      <c r="H93" s="91"/>
      <c r="I93" s="65"/>
      <c r="J93" s="66"/>
      <c r="K93" s="75"/>
      <c r="L93" s="73"/>
    </row>
    <row r="94" spans="1:12" ht="21.75" customHeight="1" x14ac:dyDescent="0.2">
      <c r="A94" s="67" t="s">
        <v>30</v>
      </c>
      <c r="B94" s="68">
        <v>19</v>
      </c>
      <c r="C94" s="68">
        <v>10036049123</v>
      </c>
      <c r="D94" s="69" t="s">
        <v>231</v>
      </c>
      <c r="E94" s="70" t="s">
        <v>232</v>
      </c>
      <c r="F94" s="71" t="s">
        <v>17</v>
      </c>
      <c r="G94" s="72" t="s">
        <v>79</v>
      </c>
      <c r="H94" s="91"/>
      <c r="I94" s="65"/>
      <c r="J94" s="66"/>
      <c r="K94" s="75"/>
      <c r="L94" s="73"/>
    </row>
    <row r="95" spans="1:12" ht="21.75" customHeight="1" x14ac:dyDescent="0.2">
      <c r="A95" s="67" t="s">
        <v>30</v>
      </c>
      <c r="B95" s="68">
        <v>22</v>
      </c>
      <c r="C95" s="68">
        <v>10006886576</v>
      </c>
      <c r="D95" s="69" t="s">
        <v>233</v>
      </c>
      <c r="E95" s="70" t="s">
        <v>234</v>
      </c>
      <c r="F95" s="71" t="s">
        <v>33</v>
      </c>
      <c r="G95" s="72" t="s">
        <v>90</v>
      </c>
      <c r="H95" s="91"/>
      <c r="I95" s="65"/>
      <c r="J95" s="66"/>
      <c r="K95" s="75"/>
      <c r="L95" s="73"/>
    </row>
    <row r="96" spans="1:12" ht="21.75" customHeight="1" x14ac:dyDescent="0.2">
      <c r="A96" s="67" t="s">
        <v>30</v>
      </c>
      <c r="B96" s="68">
        <v>23</v>
      </c>
      <c r="C96" s="68">
        <v>10015266568</v>
      </c>
      <c r="D96" s="69" t="s">
        <v>235</v>
      </c>
      <c r="E96" s="70" t="s">
        <v>236</v>
      </c>
      <c r="F96" s="71" t="s">
        <v>18</v>
      </c>
      <c r="G96" s="72" t="s">
        <v>90</v>
      </c>
      <c r="H96" s="91"/>
      <c r="I96" s="65"/>
      <c r="J96" s="66"/>
      <c r="K96" s="75"/>
      <c r="L96" s="73"/>
    </row>
    <row r="97" spans="1:12" ht="21.75" customHeight="1" x14ac:dyDescent="0.2">
      <c r="A97" s="67" t="s">
        <v>30</v>
      </c>
      <c r="B97" s="68">
        <v>27</v>
      </c>
      <c r="C97" s="68">
        <v>10056230981</v>
      </c>
      <c r="D97" s="69" t="s">
        <v>237</v>
      </c>
      <c r="E97" s="70" t="s">
        <v>238</v>
      </c>
      <c r="F97" s="71" t="s">
        <v>17</v>
      </c>
      <c r="G97" s="72" t="s">
        <v>90</v>
      </c>
      <c r="H97" s="91"/>
      <c r="I97" s="65"/>
      <c r="J97" s="66"/>
      <c r="K97" s="75"/>
      <c r="L97" s="73"/>
    </row>
    <row r="98" spans="1:12" ht="21.75" customHeight="1" x14ac:dyDescent="0.2">
      <c r="A98" s="67" t="s">
        <v>30</v>
      </c>
      <c r="B98" s="68">
        <v>28</v>
      </c>
      <c r="C98" s="68">
        <v>10056623530</v>
      </c>
      <c r="D98" s="69" t="s">
        <v>239</v>
      </c>
      <c r="E98" s="70" t="s">
        <v>240</v>
      </c>
      <c r="F98" s="71" t="s">
        <v>17</v>
      </c>
      <c r="G98" s="72" t="s">
        <v>90</v>
      </c>
      <c r="H98" s="91"/>
      <c r="I98" s="65"/>
      <c r="J98" s="66"/>
      <c r="K98" s="75"/>
      <c r="L98" s="73"/>
    </row>
    <row r="99" spans="1:12" ht="21.75" customHeight="1" x14ac:dyDescent="0.2">
      <c r="A99" s="67" t="s">
        <v>30</v>
      </c>
      <c r="B99" s="68">
        <v>32</v>
      </c>
      <c r="C99" s="68">
        <v>10102654979</v>
      </c>
      <c r="D99" s="69" t="s">
        <v>241</v>
      </c>
      <c r="E99" s="70" t="s">
        <v>242</v>
      </c>
      <c r="F99" s="71" t="s">
        <v>18</v>
      </c>
      <c r="G99" s="72" t="s">
        <v>90</v>
      </c>
      <c r="H99" s="91"/>
      <c r="I99" s="65"/>
      <c r="J99" s="66"/>
      <c r="K99" s="75"/>
      <c r="L99" s="73"/>
    </row>
    <row r="100" spans="1:12" ht="21.75" customHeight="1" x14ac:dyDescent="0.2">
      <c r="A100" s="67" t="s">
        <v>30</v>
      </c>
      <c r="B100" s="68">
        <v>33</v>
      </c>
      <c r="C100" s="68">
        <v>10034942919</v>
      </c>
      <c r="D100" s="69" t="s">
        <v>243</v>
      </c>
      <c r="E100" s="70" t="s">
        <v>244</v>
      </c>
      <c r="F100" s="71" t="s">
        <v>18</v>
      </c>
      <c r="G100" s="72" t="s">
        <v>84</v>
      </c>
      <c r="H100" s="91"/>
      <c r="I100" s="65"/>
      <c r="J100" s="66"/>
      <c r="K100" s="75"/>
      <c r="L100" s="73"/>
    </row>
    <row r="101" spans="1:12" ht="21.75" customHeight="1" x14ac:dyDescent="0.2">
      <c r="A101" s="67" t="s">
        <v>30</v>
      </c>
      <c r="B101" s="68">
        <v>47</v>
      </c>
      <c r="C101" s="68">
        <v>10057706896</v>
      </c>
      <c r="D101" s="69" t="s">
        <v>245</v>
      </c>
      <c r="E101" s="70" t="s">
        <v>246</v>
      </c>
      <c r="F101" s="71" t="s">
        <v>17</v>
      </c>
      <c r="G101" s="72" t="s">
        <v>68</v>
      </c>
      <c r="H101" s="91"/>
      <c r="I101" s="65"/>
      <c r="J101" s="66"/>
      <c r="K101" s="75"/>
      <c r="L101" s="73"/>
    </row>
    <row r="102" spans="1:12" ht="21.75" customHeight="1" x14ac:dyDescent="0.2">
      <c r="A102" s="67" t="s">
        <v>30</v>
      </c>
      <c r="B102" s="68">
        <v>48</v>
      </c>
      <c r="C102" s="68">
        <v>10053688268</v>
      </c>
      <c r="D102" s="69" t="s">
        <v>247</v>
      </c>
      <c r="E102" s="70" t="s">
        <v>248</v>
      </c>
      <c r="F102" s="71" t="s">
        <v>17</v>
      </c>
      <c r="G102" s="72" t="s">
        <v>68</v>
      </c>
      <c r="H102" s="91"/>
      <c r="I102" s="65"/>
      <c r="J102" s="66"/>
      <c r="K102" s="75"/>
      <c r="L102" s="73"/>
    </row>
    <row r="103" spans="1:12" ht="21.75" customHeight="1" x14ac:dyDescent="0.2">
      <c r="A103" s="67" t="s">
        <v>30</v>
      </c>
      <c r="B103" s="68">
        <v>49</v>
      </c>
      <c r="C103" s="68">
        <v>10036069028</v>
      </c>
      <c r="D103" s="69" t="s">
        <v>249</v>
      </c>
      <c r="E103" s="70" t="s">
        <v>250</v>
      </c>
      <c r="F103" s="71" t="s">
        <v>17</v>
      </c>
      <c r="G103" s="72" t="s">
        <v>107</v>
      </c>
      <c r="H103" s="91"/>
      <c r="I103" s="65"/>
      <c r="J103" s="66"/>
      <c r="K103" s="75"/>
      <c r="L103" s="73"/>
    </row>
    <row r="104" spans="1:12" ht="21.75" customHeight="1" x14ac:dyDescent="0.2">
      <c r="A104" s="67" t="s">
        <v>30</v>
      </c>
      <c r="B104" s="68">
        <v>51</v>
      </c>
      <c r="C104" s="68">
        <v>10036044978</v>
      </c>
      <c r="D104" s="69" t="s">
        <v>251</v>
      </c>
      <c r="E104" s="70" t="s">
        <v>252</v>
      </c>
      <c r="F104" s="71" t="s">
        <v>18</v>
      </c>
      <c r="G104" s="72" t="s">
        <v>107</v>
      </c>
      <c r="H104" s="91"/>
      <c r="I104" s="65"/>
      <c r="J104" s="66"/>
      <c r="K104" s="75"/>
      <c r="L104" s="73"/>
    </row>
    <row r="105" spans="1:12" ht="21.75" customHeight="1" x14ac:dyDescent="0.2">
      <c r="A105" s="67" t="s">
        <v>30</v>
      </c>
      <c r="B105" s="68">
        <v>57</v>
      </c>
      <c r="C105" s="68">
        <v>10006473318</v>
      </c>
      <c r="D105" s="69" t="s">
        <v>253</v>
      </c>
      <c r="E105" s="70" t="s">
        <v>254</v>
      </c>
      <c r="F105" s="71" t="s">
        <v>35</v>
      </c>
      <c r="G105" s="72" t="s">
        <v>107</v>
      </c>
      <c r="H105" s="91"/>
      <c r="I105" s="65"/>
      <c r="J105" s="66"/>
      <c r="K105" s="75"/>
      <c r="L105" s="73"/>
    </row>
    <row r="106" spans="1:12" ht="21.75" customHeight="1" x14ac:dyDescent="0.2">
      <c r="A106" s="67" t="s">
        <v>30</v>
      </c>
      <c r="B106" s="68">
        <v>62</v>
      </c>
      <c r="C106" s="68">
        <v>10091331443</v>
      </c>
      <c r="D106" s="69" t="s">
        <v>255</v>
      </c>
      <c r="E106" s="70" t="s">
        <v>256</v>
      </c>
      <c r="F106" s="71" t="s">
        <v>17</v>
      </c>
      <c r="G106" s="72" t="s">
        <v>257</v>
      </c>
      <c r="H106" s="91"/>
      <c r="I106" s="65"/>
      <c r="J106" s="66"/>
      <c r="K106" s="75"/>
      <c r="L106" s="73"/>
    </row>
    <row r="107" spans="1:12" ht="21.75" customHeight="1" x14ac:dyDescent="0.2">
      <c r="A107" s="67" t="s">
        <v>30</v>
      </c>
      <c r="B107" s="68">
        <v>64</v>
      </c>
      <c r="C107" s="68">
        <v>10009047353</v>
      </c>
      <c r="D107" s="69" t="s">
        <v>258</v>
      </c>
      <c r="E107" s="70" t="s">
        <v>259</v>
      </c>
      <c r="F107" s="71" t="s">
        <v>17</v>
      </c>
      <c r="G107" s="72" t="s">
        <v>119</v>
      </c>
      <c r="H107" s="91"/>
      <c r="I107" s="65"/>
      <c r="J107" s="66"/>
      <c r="K107" s="75"/>
      <c r="L107" s="73"/>
    </row>
    <row r="108" spans="1:12" ht="21.75" customHeight="1" x14ac:dyDescent="0.2">
      <c r="A108" s="67" t="s">
        <v>30</v>
      </c>
      <c r="B108" s="68">
        <v>67</v>
      </c>
      <c r="C108" s="68">
        <v>10036041443</v>
      </c>
      <c r="D108" s="69" t="s">
        <v>260</v>
      </c>
      <c r="E108" s="70" t="s">
        <v>261</v>
      </c>
      <c r="F108" s="71" t="s">
        <v>18</v>
      </c>
      <c r="G108" s="72" t="s">
        <v>114</v>
      </c>
      <c r="H108" s="91"/>
      <c r="I108" s="65"/>
      <c r="J108" s="66"/>
      <c r="K108" s="75"/>
      <c r="L108" s="73"/>
    </row>
    <row r="109" spans="1:12" ht="21.75" customHeight="1" x14ac:dyDescent="0.2">
      <c r="A109" s="67" t="s">
        <v>30</v>
      </c>
      <c r="B109" s="68">
        <v>72</v>
      </c>
      <c r="C109" s="68">
        <v>10015877971</v>
      </c>
      <c r="D109" s="69" t="s">
        <v>262</v>
      </c>
      <c r="E109" s="70" t="s">
        <v>263</v>
      </c>
      <c r="F109" s="71" t="s">
        <v>17</v>
      </c>
      <c r="G109" s="72" t="s">
        <v>213</v>
      </c>
      <c r="H109" s="91"/>
      <c r="I109" s="65"/>
      <c r="J109" s="66"/>
      <c r="K109" s="75"/>
      <c r="L109" s="73"/>
    </row>
    <row r="110" spans="1:12" ht="21.75" customHeight="1" x14ac:dyDescent="0.2">
      <c r="A110" s="67" t="s">
        <v>30</v>
      </c>
      <c r="B110" s="68">
        <v>74</v>
      </c>
      <c r="C110" s="68">
        <v>10036074381</v>
      </c>
      <c r="D110" s="69" t="s">
        <v>264</v>
      </c>
      <c r="E110" s="70" t="s">
        <v>265</v>
      </c>
      <c r="F110" s="71" t="s">
        <v>17</v>
      </c>
      <c r="G110" s="72" t="s">
        <v>213</v>
      </c>
      <c r="H110" s="91"/>
      <c r="I110" s="65"/>
      <c r="J110" s="66"/>
      <c r="K110" s="75"/>
      <c r="L110" s="73"/>
    </row>
    <row r="111" spans="1:12" ht="21.75" customHeight="1" x14ac:dyDescent="0.2">
      <c r="A111" s="67" t="s">
        <v>30</v>
      </c>
      <c r="B111" s="68">
        <v>75</v>
      </c>
      <c r="C111" s="68">
        <v>10116895488</v>
      </c>
      <c r="D111" s="69" t="s">
        <v>266</v>
      </c>
      <c r="E111" s="70" t="s">
        <v>267</v>
      </c>
      <c r="F111" s="71" t="s">
        <v>39</v>
      </c>
      <c r="G111" s="72" t="s">
        <v>213</v>
      </c>
      <c r="H111" s="91"/>
      <c r="I111" s="65"/>
      <c r="J111" s="66"/>
      <c r="K111" s="75"/>
      <c r="L111" s="73"/>
    </row>
    <row r="112" spans="1:12" ht="21.75" customHeight="1" x14ac:dyDescent="0.2">
      <c r="A112" s="67" t="s">
        <v>30</v>
      </c>
      <c r="B112" s="68">
        <v>76</v>
      </c>
      <c r="C112" s="68">
        <v>10096409290</v>
      </c>
      <c r="D112" s="69" t="s">
        <v>268</v>
      </c>
      <c r="E112" s="70" t="s">
        <v>269</v>
      </c>
      <c r="F112" s="71" t="s">
        <v>17</v>
      </c>
      <c r="G112" s="72" t="s">
        <v>270</v>
      </c>
      <c r="H112" s="91"/>
      <c r="I112" s="65"/>
      <c r="J112" s="66"/>
      <c r="K112" s="75"/>
      <c r="L112" s="73"/>
    </row>
    <row r="113" spans="1:12" ht="21.75" customHeight="1" x14ac:dyDescent="0.2">
      <c r="A113" s="67" t="s">
        <v>30</v>
      </c>
      <c r="B113" s="68">
        <v>78</v>
      </c>
      <c r="C113" s="68">
        <v>10034907755</v>
      </c>
      <c r="D113" s="69" t="s">
        <v>271</v>
      </c>
      <c r="E113" s="70" t="s">
        <v>272</v>
      </c>
      <c r="F113" s="71" t="s">
        <v>18</v>
      </c>
      <c r="G113" s="72" t="s">
        <v>47</v>
      </c>
      <c r="H113" s="91"/>
      <c r="I113" s="65"/>
      <c r="J113" s="66"/>
      <c r="K113" s="75"/>
      <c r="L113" s="73"/>
    </row>
    <row r="114" spans="1:12" ht="21.75" customHeight="1" x14ac:dyDescent="0.2">
      <c r="A114" s="67" t="s">
        <v>30</v>
      </c>
      <c r="B114" s="68">
        <v>84</v>
      </c>
      <c r="C114" s="68">
        <v>10036095805</v>
      </c>
      <c r="D114" s="69" t="s">
        <v>273</v>
      </c>
      <c r="E114" s="70" t="s">
        <v>274</v>
      </c>
      <c r="F114" s="71" t="s">
        <v>18</v>
      </c>
      <c r="G114" s="72" t="s">
        <v>19</v>
      </c>
      <c r="H114" s="91"/>
      <c r="I114" s="65"/>
      <c r="J114" s="66"/>
      <c r="K114" s="75"/>
      <c r="L114" s="73"/>
    </row>
    <row r="115" spans="1:12" ht="21.75" customHeight="1" x14ac:dyDescent="0.2">
      <c r="A115" s="67" t="s">
        <v>30</v>
      </c>
      <c r="B115" s="68">
        <v>91</v>
      </c>
      <c r="C115" s="68">
        <v>10062526988</v>
      </c>
      <c r="D115" s="69" t="s">
        <v>275</v>
      </c>
      <c r="E115" s="70" t="s">
        <v>276</v>
      </c>
      <c r="F115" s="71" t="s">
        <v>17</v>
      </c>
      <c r="G115" s="72" t="s">
        <v>87</v>
      </c>
      <c r="H115" s="91"/>
      <c r="I115" s="65"/>
      <c r="J115" s="66"/>
      <c r="K115" s="75"/>
      <c r="L115" s="73"/>
    </row>
    <row r="116" spans="1:12" ht="21.75" customHeight="1" x14ac:dyDescent="0.2">
      <c r="A116" s="67" t="s">
        <v>30</v>
      </c>
      <c r="B116" s="68">
        <v>92</v>
      </c>
      <c r="C116" s="68">
        <v>10055306451</v>
      </c>
      <c r="D116" s="69" t="s">
        <v>277</v>
      </c>
      <c r="E116" s="70" t="s">
        <v>278</v>
      </c>
      <c r="F116" s="71" t="s">
        <v>17</v>
      </c>
      <c r="G116" s="72" t="s">
        <v>87</v>
      </c>
      <c r="H116" s="91"/>
      <c r="I116" s="65"/>
      <c r="J116" s="66"/>
      <c r="K116" s="75"/>
      <c r="L116" s="73"/>
    </row>
    <row r="117" spans="1:12" ht="21.75" customHeight="1" x14ac:dyDescent="0.2">
      <c r="A117" s="67" t="s">
        <v>30</v>
      </c>
      <c r="B117" s="68">
        <v>95</v>
      </c>
      <c r="C117" s="68">
        <v>10008705025</v>
      </c>
      <c r="D117" s="69" t="s">
        <v>279</v>
      </c>
      <c r="E117" s="70" t="s">
        <v>280</v>
      </c>
      <c r="F117" s="71" t="s">
        <v>35</v>
      </c>
      <c r="G117" s="72" t="s">
        <v>74</v>
      </c>
      <c r="H117" s="91"/>
      <c r="I117" s="65"/>
      <c r="J117" s="66"/>
      <c r="K117" s="75"/>
      <c r="L117" s="73"/>
    </row>
    <row r="118" spans="1:12" ht="21.75" customHeight="1" x14ac:dyDescent="0.2">
      <c r="A118" s="67" t="s">
        <v>30</v>
      </c>
      <c r="B118" s="68">
        <v>99</v>
      </c>
      <c r="C118" s="68">
        <v>10101760761</v>
      </c>
      <c r="D118" s="69" t="s">
        <v>281</v>
      </c>
      <c r="E118" s="70" t="s">
        <v>282</v>
      </c>
      <c r="F118" s="71" t="s">
        <v>17</v>
      </c>
      <c r="G118" s="72" t="s">
        <v>168</v>
      </c>
      <c r="H118" s="91"/>
      <c r="I118" s="65"/>
      <c r="J118" s="66"/>
      <c r="K118" s="75"/>
      <c r="L118" s="73"/>
    </row>
    <row r="119" spans="1:12" ht="21.75" customHeight="1" x14ac:dyDescent="0.2">
      <c r="A119" s="67" t="s">
        <v>30</v>
      </c>
      <c r="B119" s="68">
        <v>100</v>
      </c>
      <c r="C119" s="68">
        <v>10111413978</v>
      </c>
      <c r="D119" s="69" t="s">
        <v>283</v>
      </c>
      <c r="E119" s="70" t="s">
        <v>284</v>
      </c>
      <c r="F119" s="71" t="s">
        <v>17</v>
      </c>
      <c r="G119" s="72" t="s">
        <v>168</v>
      </c>
      <c r="H119" s="91"/>
      <c r="I119" s="65"/>
      <c r="J119" s="66"/>
      <c r="K119" s="75"/>
      <c r="L119" s="73"/>
    </row>
    <row r="120" spans="1:12" ht="21.75" customHeight="1" x14ac:dyDescent="0.2">
      <c r="A120" s="67" t="s">
        <v>30</v>
      </c>
      <c r="B120" s="68">
        <v>104</v>
      </c>
      <c r="C120" s="68">
        <v>10015328509</v>
      </c>
      <c r="D120" s="69" t="s">
        <v>285</v>
      </c>
      <c r="E120" s="70" t="s">
        <v>286</v>
      </c>
      <c r="F120" s="71" t="s">
        <v>18</v>
      </c>
      <c r="G120" s="72" t="s">
        <v>287</v>
      </c>
      <c r="H120" s="91"/>
      <c r="I120" s="65"/>
      <c r="J120" s="66"/>
      <c r="K120" s="75"/>
      <c r="L120" s="73"/>
    </row>
    <row r="121" spans="1:12" ht="21.75" customHeight="1" x14ac:dyDescent="0.2">
      <c r="A121" s="67" t="s">
        <v>30</v>
      </c>
      <c r="B121" s="68">
        <v>108</v>
      </c>
      <c r="C121" s="68">
        <v>10061950042</v>
      </c>
      <c r="D121" s="69" t="s">
        <v>288</v>
      </c>
      <c r="E121" s="70" t="s">
        <v>289</v>
      </c>
      <c r="F121" s="71" t="s">
        <v>17</v>
      </c>
      <c r="G121" s="72" t="s">
        <v>290</v>
      </c>
      <c r="H121" s="91"/>
      <c r="I121" s="65"/>
      <c r="J121" s="66"/>
      <c r="K121" s="75"/>
      <c r="L121" s="73"/>
    </row>
    <row r="122" spans="1:12" ht="21.75" customHeight="1" x14ac:dyDescent="0.2">
      <c r="A122" s="67" t="s">
        <v>30</v>
      </c>
      <c r="B122" s="68">
        <v>110</v>
      </c>
      <c r="C122" s="68">
        <v>10101332850</v>
      </c>
      <c r="D122" s="69" t="s">
        <v>291</v>
      </c>
      <c r="E122" s="70" t="s">
        <v>292</v>
      </c>
      <c r="F122" s="71" t="s">
        <v>17</v>
      </c>
      <c r="G122" s="72" t="s">
        <v>293</v>
      </c>
      <c r="H122" s="91"/>
      <c r="I122" s="65"/>
      <c r="J122" s="66"/>
      <c r="K122" s="75"/>
      <c r="L122" s="73"/>
    </row>
    <row r="123" spans="1:12" ht="21.75" customHeight="1" x14ac:dyDescent="0.2">
      <c r="A123" s="67" t="s">
        <v>30</v>
      </c>
      <c r="B123" s="68">
        <v>111</v>
      </c>
      <c r="C123" s="68">
        <v>10131265737</v>
      </c>
      <c r="D123" s="69" t="s">
        <v>294</v>
      </c>
      <c r="E123" s="70" t="s">
        <v>295</v>
      </c>
      <c r="F123" s="71" t="s">
        <v>35</v>
      </c>
      <c r="G123" s="72" t="s">
        <v>296</v>
      </c>
      <c r="H123" s="91"/>
      <c r="I123" s="65"/>
      <c r="J123" s="66"/>
      <c r="K123" s="75"/>
      <c r="L123" s="73"/>
    </row>
    <row r="124" spans="1:12" ht="21.75" customHeight="1" x14ac:dyDescent="0.2">
      <c r="A124" s="67" t="s">
        <v>30</v>
      </c>
      <c r="B124" s="68">
        <v>112</v>
      </c>
      <c r="C124" s="68">
        <v>10005747939</v>
      </c>
      <c r="D124" s="69" t="s">
        <v>297</v>
      </c>
      <c r="E124" s="70" t="s">
        <v>298</v>
      </c>
      <c r="F124" s="71" t="s">
        <v>33</v>
      </c>
      <c r="G124" s="72" t="s">
        <v>341</v>
      </c>
      <c r="H124" s="91"/>
      <c r="I124" s="65"/>
      <c r="J124" s="66"/>
      <c r="K124" s="75"/>
      <c r="L124" s="73"/>
    </row>
    <row r="125" spans="1:12" ht="21.75" customHeight="1" x14ac:dyDescent="0.2">
      <c r="A125" s="67" t="s">
        <v>30</v>
      </c>
      <c r="B125" s="68">
        <v>119</v>
      </c>
      <c r="C125" s="68">
        <v>10034925438</v>
      </c>
      <c r="D125" s="69" t="s">
        <v>299</v>
      </c>
      <c r="E125" s="70" t="s">
        <v>300</v>
      </c>
      <c r="F125" s="71" t="s">
        <v>18</v>
      </c>
      <c r="G125" s="72" t="s">
        <v>179</v>
      </c>
      <c r="H125" s="91"/>
      <c r="I125" s="65"/>
      <c r="J125" s="66"/>
      <c r="K125" s="75"/>
      <c r="L125" s="73"/>
    </row>
    <row r="126" spans="1:12" ht="21.75" customHeight="1" x14ac:dyDescent="0.2">
      <c r="A126" s="67" t="s">
        <v>30</v>
      </c>
      <c r="B126" s="68">
        <v>120</v>
      </c>
      <c r="C126" s="68">
        <v>10036048618</v>
      </c>
      <c r="D126" s="69" t="s">
        <v>301</v>
      </c>
      <c r="E126" s="70" t="s">
        <v>302</v>
      </c>
      <c r="F126" s="71" t="s">
        <v>18</v>
      </c>
      <c r="G126" s="72" t="s">
        <v>179</v>
      </c>
      <c r="H126" s="91"/>
      <c r="I126" s="65"/>
      <c r="J126" s="66"/>
      <c r="K126" s="75"/>
      <c r="L126" s="73"/>
    </row>
    <row r="127" spans="1:12" ht="21.75" customHeight="1" x14ac:dyDescent="0.2">
      <c r="A127" s="67" t="s">
        <v>303</v>
      </c>
      <c r="B127" s="68">
        <v>9</v>
      </c>
      <c r="C127" s="68">
        <v>10034978180</v>
      </c>
      <c r="D127" s="69" t="s">
        <v>304</v>
      </c>
      <c r="E127" s="70" t="s">
        <v>305</v>
      </c>
      <c r="F127" s="71" t="s">
        <v>17</v>
      </c>
      <c r="G127" s="72" t="s">
        <v>71</v>
      </c>
      <c r="H127" s="91"/>
      <c r="I127" s="65"/>
      <c r="J127" s="66"/>
      <c r="K127" s="75"/>
      <c r="L127" s="73"/>
    </row>
    <row r="128" spans="1:12" ht="21.75" customHeight="1" x14ac:dyDescent="0.2">
      <c r="A128" s="67" t="s">
        <v>303</v>
      </c>
      <c r="B128" s="68">
        <v>20</v>
      </c>
      <c r="C128" s="68">
        <v>10052694121</v>
      </c>
      <c r="D128" s="69" t="s">
        <v>306</v>
      </c>
      <c r="E128" s="70" t="s">
        <v>307</v>
      </c>
      <c r="F128" s="71" t="s">
        <v>18</v>
      </c>
      <c r="G128" s="72" t="s">
        <v>90</v>
      </c>
      <c r="H128" s="91"/>
      <c r="I128" s="65"/>
      <c r="J128" s="66"/>
      <c r="K128" s="75"/>
      <c r="L128" s="73"/>
    </row>
    <row r="129" spans="1:12" ht="21.75" customHeight="1" x14ac:dyDescent="0.2">
      <c r="A129" s="67" t="s">
        <v>303</v>
      </c>
      <c r="B129" s="68">
        <v>25</v>
      </c>
      <c r="C129" s="68">
        <v>10036013555</v>
      </c>
      <c r="D129" s="69" t="s">
        <v>308</v>
      </c>
      <c r="E129" s="70" t="s">
        <v>309</v>
      </c>
      <c r="F129" s="71" t="s">
        <v>18</v>
      </c>
      <c r="G129" s="72" t="s">
        <v>90</v>
      </c>
      <c r="H129" s="91"/>
      <c r="I129" s="65"/>
      <c r="J129" s="66"/>
      <c r="K129" s="75"/>
      <c r="L129" s="73"/>
    </row>
    <row r="130" spans="1:12" ht="21.75" customHeight="1" x14ac:dyDescent="0.2">
      <c r="A130" s="67" t="s">
        <v>303</v>
      </c>
      <c r="B130" s="68">
        <v>31</v>
      </c>
      <c r="C130" s="68">
        <v>10009194772</v>
      </c>
      <c r="D130" s="69" t="s">
        <v>310</v>
      </c>
      <c r="E130" s="70" t="s">
        <v>311</v>
      </c>
      <c r="F130" s="71" t="s">
        <v>35</v>
      </c>
      <c r="G130" s="72" t="s">
        <v>90</v>
      </c>
      <c r="H130" s="91"/>
      <c r="I130" s="65"/>
      <c r="J130" s="66"/>
      <c r="K130" s="75"/>
      <c r="L130" s="73"/>
    </row>
    <row r="131" spans="1:12" ht="21.75" customHeight="1" x14ac:dyDescent="0.2">
      <c r="A131" s="67" t="s">
        <v>303</v>
      </c>
      <c r="B131" s="68">
        <v>54</v>
      </c>
      <c r="C131" s="68">
        <v>10015338310</v>
      </c>
      <c r="D131" s="69" t="s">
        <v>312</v>
      </c>
      <c r="E131" s="70" t="s">
        <v>313</v>
      </c>
      <c r="F131" s="71" t="s">
        <v>18</v>
      </c>
      <c r="G131" s="72" t="s">
        <v>107</v>
      </c>
      <c r="H131" s="91"/>
      <c r="I131" s="65"/>
      <c r="J131" s="66"/>
      <c r="K131" s="75"/>
      <c r="L131" s="73"/>
    </row>
    <row r="132" spans="1:12" ht="21.75" customHeight="1" x14ac:dyDescent="0.2">
      <c r="A132" s="67" t="s">
        <v>303</v>
      </c>
      <c r="B132" s="68">
        <v>68</v>
      </c>
      <c r="C132" s="68">
        <v>10107420208</v>
      </c>
      <c r="D132" s="69" t="s">
        <v>314</v>
      </c>
      <c r="E132" s="70" t="s">
        <v>315</v>
      </c>
      <c r="F132" s="71" t="s">
        <v>17</v>
      </c>
      <c r="G132" s="72" t="s">
        <v>316</v>
      </c>
      <c r="H132" s="91"/>
      <c r="I132" s="65"/>
      <c r="J132" s="66"/>
      <c r="K132" s="75"/>
      <c r="L132" s="73"/>
    </row>
    <row r="133" spans="1:12" ht="21.75" customHeight="1" x14ac:dyDescent="0.2">
      <c r="A133" s="67" t="s">
        <v>303</v>
      </c>
      <c r="B133" s="68">
        <v>69</v>
      </c>
      <c r="C133" s="68">
        <v>10131405880</v>
      </c>
      <c r="D133" s="69" t="s">
        <v>317</v>
      </c>
      <c r="E133" s="70" t="s">
        <v>318</v>
      </c>
      <c r="F133" s="71" t="s">
        <v>17</v>
      </c>
      <c r="G133" s="72" t="s">
        <v>316</v>
      </c>
      <c r="H133" s="91"/>
      <c r="I133" s="65"/>
      <c r="J133" s="66"/>
      <c r="K133" s="75"/>
      <c r="L133" s="73"/>
    </row>
    <row r="134" spans="1:12" ht="21.75" customHeight="1" x14ac:dyDescent="0.2">
      <c r="A134" s="67" t="s">
        <v>303</v>
      </c>
      <c r="B134" s="68">
        <v>70</v>
      </c>
      <c r="C134" s="68">
        <v>10131402143</v>
      </c>
      <c r="D134" s="69" t="s">
        <v>319</v>
      </c>
      <c r="E134" s="70" t="s">
        <v>320</v>
      </c>
      <c r="F134" s="71" t="s">
        <v>39</v>
      </c>
      <c r="G134" s="72" t="s">
        <v>316</v>
      </c>
      <c r="H134" s="91"/>
      <c r="I134" s="65"/>
      <c r="J134" s="66"/>
      <c r="K134" s="75"/>
      <c r="L134" s="73"/>
    </row>
    <row r="135" spans="1:12" ht="21.75" customHeight="1" x14ac:dyDescent="0.2">
      <c r="A135" s="67" t="s">
        <v>303</v>
      </c>
      <c r="B135" s="68">
        <v>73</v>
      </c>
      <c r="C135" s="68">
        <v>10015878173</v>
      </c>
      <c r="D135" s="69" t="s">
        <v>321</v>
      </c>
      <c r="E135" s="70" t="s">
        <v>322</v>
      </c>
      <c r="F135" s="71" t="s">
        <v>17</v>
      </c>
      <c r="G135" s="72" t="s">
        <v>213</v>
      </c>
      <c r="H135" s="91"/>
      <c r="I135" s="65"/>
      <c r="J135" s="66"/>
      <c r="K135" s="75"/>
      <c r="L135" s="73"/>
    </row>
    <row r="136" spans="1:12" ht="21.75" customHeight="1" x14ac:dyDescent="0.2">
      <c r="A136" s="67" t="s">
        <v>303</v>
      </c>
      <c r="B136" s="68">
        <v>93</v>
      </c>
      <c r="C136" s="68">
        <v>10063327543</v>
      </c>
      <c r="D136" s="69" t="s">
        <v>323</v>
      </c>
      <c r="E136" s="70" t="s">
        <v>324</v>
      </c>
      <c r="F136" s="71" t="s">
        <v>17</v>
      </c>
      <c r="G136" s="72" t="s">
        <v>87</v>
      </c>
      <c r="H136" s="91"/>
      <c r="I136" s="65"/>
      <c r="J136" s="66"/>
      <c r="K136" s="75"/>
      <c r="L136" s="73"/>
    </row>
    <row r="137" spans="1:12" ht="21.75" customHeight="1" x14ac:dyDescent="0.2">
      <c r="A137" s="67" t="s">
        <v>303</v>
      </c>
      <c r="B137" s="68">
        <v>97</v>
      </c>
      <c r="C137" s="68">
        <v>10036065489</v>
      </c>
      <c r="D137" s="69" t="s">
        <v>325</v>
      </c>
      <c r="E137" s="70" t="s">
        <v>326</v>
      </c>
      <c r="F137" s="71" t="s">
        <v>18</v>
      </c>
      <c r="G137" s="72" t="s">
        <v>74</v>
      </c>
      <c r="H137" s="91"/>
      <c r="I137" s="65"/>
      <c r="J137" s="66"/>
      <c r="K137" s="75"/>
      <c r="L137" s="73"/>
    </row>
    <row r="138" spans="1:12" ht="21.75" customHeight="1" x14ac:dyDescent="0.2">
      <c r="A138" s="67" t="s">
        <v>303</v>
      </c>
      <c r="B138" s="68">
        <v>102</v>
      </c>
      <c r="C138" s="68">
        <v>10060880315</v>
      </c>
      <c r="D138" s="69" t="s">
        <v>327</v>
      </c>
      <c r="E138" s="70" t="s">
        <v>328</v>
      </c>
      <c r="F138" s="71" t="s">
        <v>39</v>
      </c>
      <c r="G138" s="72" t="s">
        <v>329</v>
      </c>
      <c r="H138" s="91"/>
      <c r="I138" s="65"/>
      <c r="J138" s="66"/>
      <c r="K138" s="75"/>
      <c r="L138" s="73"/>
    </row>
    <row r="139" spans="1:12" ht="21.75" customHeight="1" x14ac:dyDescent="0.2">
      <c r="A139" s="67" t="s">
        <v>303</v>
      </c>
      <c r="B139" s="68">
        <v>106</v>
      </c>
      <c r="C139" s="68">
        <v>10005510186</v>
      </c>
      <c r="D139" s="69" t="s">
        <v>330</v>
      </c>
      <c r="E139" s="70" t="s">
        <v>331</v>
      </c>
      <c r="F139" s="71" t="s">
        <v>35</v>
      </c>
      <c r="G139" s="72" t="s">
        <v>332</v>
      </c>
      <c r="H139" s="91"/>
      <c r="I139" s="65"/>
      <c r="J139" s="66"/>
      <c r="K139" s="75"/>
      <c r="L139" s="73"/>
    </row>
    <row r="140" spans="1:12" ht="21.75" customHeight="1" x14ac:dyDescent="0.2">
      <c r="A140" s="67" t="s">
        <v>303</v>
      </c>
      <c r="B140" s="68">
        <v>109</v>
      </c>
      <c r="C140" s="68">
        <v>10129796892</v>
      </c>
      <c r="D140" s="69" t="s">
        <v>333</v>
      </c>
      <c r="E140" s="70" t="s">
        <v>150</v>
      </c>
      <c r="F140" s="71" t="s">
        <v>17</v>
      </c>
      <c r="G140" s="72" t="s">
        <v>290</v>
      </c>
      <c r="H140" s="91"/>
      <c r="I140" s="65"/>
      <c r="J140" s="66"/>
      <c r="K140" s="75"/>
      <c r="L140" s="73"/>
    </row>
    <row r="141" spans="1:12" ht="21.75" customHeight="1" x14ac:dyDescent="0.2">
      <c r="A141" s="67" t="s">
        <v>303</v>
      </c>
      <c r="B141" s="68">
        <v>117</v>
      </c>
      <c r="C141" s="68">
        <v>10034968682</v>
      </c>
      <c r="D141" s="69" t="s">
        <v>334</v>
      </c>
      <c r="E141" s="70" t="s">
        <v>335</v>
      </c>
      <c r="F141" s="71" t="s">
        <v>17</v>
      </c>
      <c r="G141" s="72" t="s">
        <v>163</v>
      </c>
      <c r="H141" s="91"/>
      <c r="I141" s="65"/>
      <c r="J141" s="66"/>
      <c r="K141" s="75"/>
      <c r="L141" s="73"/>
    </row>
    <row r="142" spans="1:12" ht="21.75" customHeight="1" thickBot="1" x14ac:dyDescent="0.25">
      <c r="A142" s="76" t="s">
        <v>303</v>
      </c>
      <c r="B142" s="77">
        <v>121</v>
      </c>
      <c r="C142" s="77">
        <v>10131401840</v>
      </c>
      <c r="D142" s="78" t="s">
        <v>336</v>
      </c>
      <c r="E142" s="79" t="s">
        <v>337</v>
      </c>
      <c r="F142" s="80" t="s">
        <v>17</v>
      </c>
      <c r="G142" s="81" t="s">
        <v>179</v>
      </c>
      <c r="H142" s="92"/>
      <c r="I142" s="106"/>
      <c r="J142" s="107"/>
      <c r="K142" s="82"/>
      <c r="L142" s="83"/>
    </row>
    <row r="143" spans="1:12" ht="9" customHeight="1" thickTop="1" thickBot="1" x14ac:dyDescent="0.25">
      <c r="A143" s="42"/>
      <c r="B143" s="43"/>
      <c r="C143" s="43"/>
      <c r="D143" s="44"/>
      <c r="E143" s="45"/>
      <c r="F143" s="46"/>
      <c r="G143" s="45"/>
      <c r="H143" s="47"/>
      <c r="I143" s="47"/>
      <c r="J143" s="47"/>
      <c r="K143" s="47"/>
      <c r="L143" s="48"/>
    </row>
    <row r="144" spans="1:12" ht="15.75" thickTop="1" x14ac:dyDescent="0.2">
      <c r="A144" s="136" t="s">
        <v>6</v>
      </c>
      <c r="B144" s="132"/>
      <c r="C144" s="132"/>
      <c r="D144" s="137"/>
      <c r="E144" s="108"/>
      <c r="F144" s="108"/>
      <c r="G144" s="108"/>
      <c r="H144" s="132" t="s">
        <v>7</v>
      </c>
      <c r="I144" s="132"/>
      <c r="J144" s="132"/>
      <c r="K144" s="132"/>
      <c r="L144" s="133"/>
    </row>
    <row r="145" spans="1:12" ht="15" x14ac:dyDescent="0.2">
      <c r="A145" s="101" t="s">
        <v>338</v>
      </c>
      <c r="B145" s="102"/>
      <c r="C145" s="103"/>
      <c r="D145" s="111"/>
      <c r="E145" s="55"/>
      <c r="F145" s="55"/>
      <c r="G145" s="50"/>
      <c r="H145" s="56" t="s">
        <v>32</v>
      </c>
      <c r="I145" s="100">
        <v>31</v>
      </c>
      <c r="J145" s="50"/>
      <c r="K145" s="56" t="s">
        <v>33</v>
      </c>
      <c r="L145" s="57">
        <f>COUNTIF(F$20:F243,"ЗМС")</f>
        <v>2</v>
      </c>
    </row>
    <row r="146" spans="1:12" ht="15" x14ac:dyDescent="0.2">
      <c r="A146" s="101" t="s">
        <v>50</v>
      </c>
      <c r="B146" s="102"/>
      <c r="C146" s="103"/>
      <c r="D146" s="112"/>
      <c r="E146" s="55"/>
      <c r="F146" s="55"/>
      <c r="G146" s="50"/>
      <c r="H146" s="51" t="s">
        <v>34</v>
      </c>
      <c r="I146" s="100">
        <f>I147+I151+I152</f>
        <v>121</v>
      </c>
      <c r="J146" s="50"/>
      <c r="K146" s="51" t="s">
        <v>35</v>
      </c>
      <c r="L146" s="52">
        <f>COUNTIF(F$20:F243,"МСМК")</f>
        <v>11</v>
      </c>
    </row>
    <row r="147" spans="1:12" ht="15" x14ac:dyDescent="0.2">
      <c r="A147" s="101" t="s">
        <v>339</v>
      </c>
      <c r="B147" s="102"/>
      <c r="C147" s="103"/>
      <c r="D147" s="113"/>
      <c r="E147" s="55"/>
      <c r="F147" s="55"/>
      <c r="G147" s="50"/>
      <c r="H147" s="51" t="s">
        <v>36</v>
      </c>
      <c r="I147" s="100">
        <f>I148+I149+I150+I151</f>
        <v>105</v>
      </c>
      <c r="J147" s="50"/>
      <c r="K147" s="51" t="s">
        <v>18</v>
      </c>
      <c r="L147" s="52">
        <f>COUNTIF(F$20:F143,"МС")</f>
        <v>56</v>
      </c>
    </row>
    <row r="148" spans="1:12" ht="15" x14ac:dyDescent="0.15">
      <c r="A148" s="101" t="s">
        <v>340</v>
      </c>
      <c r="B148" s="102"/>
      <c r="C148" s="103"/>
      <c r="D148" s="114"/>
      <c r="E148" s="55"/>
      <c r="F148" s="55"/>
      <c r="G148" s="50"/>
      <c r="H148" s="51" t="s">
        <v>37</v>
      </c>
      <c r="I148" s="100">
        <f>COUNT(A14:A143)</f>
        <v>65</v>
      </c>
      <c r="J148" s="50"/>
      <c r="K148" s="51" t="s">
        <v>17</v>
      </c>
      <c r="L148" s="52">
        <f>COUNTIF(F$19:F143,"КМС")</f>
        <v>49</v>
      </c>
    </row>
    <row r="149" spans="1:12" ht="15" x14ac:dyDescent="0.2">
      <c r="A149" s="101"/>
      <c r="B149" s="102"/>
      <c r="C149" s="103"/>
      <c r="D149" s="55"/>
      <c r="E149" s="60"/>
      <c r="F149" s="60"/>
      <c r="G149" s="50"/>
      <c r="H149" s="51" t="s">
        <v>38</v>
      </c>
      <c r="I149" s="100">
        <f>COUNTIF(A13:A142,"НФ")</f>
        <v>37</v>
      </c>
      <c r="J149" s="50"/>
      <c r="K149" s="51" t="s">
        <v>39</v>
      </c>
      <c r="L149" s="52">
        <f>COUNTIF(F$21:F244,"1 СР")</f>
        <v>3</v>
      </c>
    </row>
    <row r="150" spans="1:12" ht="15" x14ac:dyDescent="0.2">
      <c r="A150" s="104"/>
      <c r="B150" s="102"/>
      <c r="C150" s="103"/>
      <c r="D150" s="55"/>
      <c r="E150" s="60"/>
      <c r="F150" s="60"/>
      <c r="G150" s="50"/>
      <c r="H150" s="51" t="s">
        <v>40</v>
      </c>
      <c r="I150" s="100">
        <f>COUNTIF(A14:A143,"ЛИМ")</f>
        <v>3</v>
      </c>
      <c r="J150" s="50"/>
      <c r="K150" s="51" t="s">
        <v>41</v>
      </c>
      <c r="L150" s="52">
        <f>COUNTIF(F$21:F245,"2 СР")</f>
        <v>0</v>
      </c>
    </row>
    <row r="151" spans="1:12" ht="15" x14ac:dyDescent="0.2">
      <c r="A151" s="105"/>
      <c r="B151" s="102"/>
      <c r="C151" s="103"/>
      <c r="D151" s="55"/>
      <c r="E151" s="55"/>
      <c r="F151" s="55"/>
      <c r="G151" s="50"/>
      <c r="H151" s="51" t="s">
        <v>42</v>
      </c>
      <c r="I151" s="100">
        <f>COUNTIF(A14:A143,"ДСКВ")</f>
        <v>0</v>
      </c>
      <c r="J151" s="50"/>
      <c r="K151" s="51" t="s">
        <v>43</v>
      </c>
      <c r="L151" s="52">
        <f>COUNTIF(F$21:F246,"3 СР")</f>
        <v>0</v>
      </c>
    </row>
    <row r="152" spans="1:12" ht="15" x14ac:dyDescent="0.2">
      <c r="A152" s="105"/>
      <c r="B152" s="102"/>
      <c r="C152" s="103"/>
      <c r="D152" s="58"/>
      <c r="E152" s="58"/>
      <c r="F152" s="58"/>
      <c r="G152" s="59"/>
      <c r="H152" s="51" t="s">
        <v>44</v>
      </c>
      <c r="I152" s="100">
        <f>COUNTIF(A14:A143,"НС")</f>
        <v>16</v>
      </c>
      <c r="J152" s="59"/>
      <c r="K152" s="51"/>
      <c r="L152" s="54"/>
    </row>
    <row r="153" spans="1:12" ht="15" x14ac:dyDescent="0.2">
      <c r="A153" s="53"/>
      <c r="B153" s="55"/>
      <c r="C153" s="55"/>
      <c r="D153" s="55"/>
      <c r="E153" s="55"/>
      <c r="F153" s="55"/>
      <c r="G153" s="60"/>
      <c r="H153" s="61"/>
      <c r="I153" s="62"/>
      <c r="J153" s="50"/>
      <c r="K153" s="50"/>
      <c r="L153" s="63"/>
    </row>
    <row r="154" spans="1:12" ht="15.75" x14ac:dyDescent="0.2">
      <c r="A154" s="140" t="s">
        <v>45</v>
      </c>
      <c r="B154" s="134"/>
      <c r="C154" s="134"/>
      <c r="D154" s="134"/>
      <c r="E154" s="134" t="s">
        <v>13</v>
      </c>
      <c r="F154" s="134"/>
      <c r="G154" s="134"/>
      <c r="H154" s="134" t="s">
        <v>5</v>
      </c>
      <c r="I154" s="134"/>
      <c r="J154" s="134" t="s">
        <v>31</v>
      </c>
      <c r="K154" s="134"/>
      <c r="L154" s="135"/>
    </row>
    <row r="155" spans="1:12" x14ac:dyDescent="0.2">
      <c r="A155" s="120"/>
      <c r="B155" s="121"/>
      <c r="C155" s="121"/>
      <c r="D155" s="121"/>
      <c r="E155" s="121"/>
      <c r="F155" s="121"/>
      <c r="G155" s="121"/>
      <c r="H155" s="121"/>
      <c r="I155" s="121"/>
      <c r="J155" s="50"/>
      <c r="K155" s="50"/>
      <c r="L155" s="63"/>
    </row>
    <row r="156" spans="1:12" x14ac:dyDescent="0.2">
      <c r="A156" s="109"/>
      <c r="B156" s="110"/>
      <c r="C156" s="110"/>
      <c r="D156" s="110"/>
      <c r="E156" s="110"/>
      <c r="F156" s="110"/>
      <c r="G156" s="110"/>
      <c r="H156" s="110"/>
      <c r="I156" s="64"/>
      <c r="J156" s="50"/>
      <c r="K156" s="50"/>
      <c r="L156" s="63"/>
    </row>
    <row r="157" spans="1:12" x14ac:dyDescent="0.2">
      <c r="A157" s="109"/>
      <c r="B157" s="110"/>
      <c r="C157" s="110"/>
      <c r="D157" s="110"/>
      <c r="E157" s="110"/>
      <c r="F157" s="110"/>
      <c r="G157" s="110"/>
      <c r="H157" s="110"/>
      <c r="I157" s="64"/>
      <c r="J157" s="50"/>
      <c r="K157" s="50"/>
      <c r="L157" s="63"/>
    </row>
    <row r="158" spans="1:12" x14ac:dyDescent="0.2">
      <c r="A158" s="109"/>
      <c r="B158" s="110"/>
      <c r="C158" s="110"/>
      <c r="D158" s="110"/>
      <c r="E158" s="110"/>
      <c r="F158" s="110"/>
      <c r="G158" s="110"/>
      <c r="H158" s="110"/>
      <c r="I158" s="64"/>
      <c r="J158" s="50"/>
      <c r="K158" s="50"/>
      <c r="L158" s="63"/>
    </row>
    <row r="159" spans="1:12" x14ac:dyDescent="0.2">
      <c r="A159" s="109"/>
      <c r="B159" s="110"/>
      <c r="C159" s="110"/>
      <c r="D159" s="110"/>
      <c r="E159" s="110"/>
      <c r="F159" s="110"/>
      <c r="G159" s="110"/>
      <c r="H159" s="110"/>
      <c r="I159" s="64"/>
      <c r="J159" s="50"/>
      <c r="K159" s="50"/>
      <c r="L159" s="63"/>
    </row>
    <row r="160" spans="1:12" ht="15.75" thickBot="1" x14ac:dyDescent="0.25">
      <c r="A160" s="141"/>
      <c r="B160" s="138"/>
      <c r="C160" s="138"/>
      <c r="D160" s="138"/>
      <c r="E160" s="138" t="str">
        <f>G17</f>
        <v>Стародубцев А.Ю. / ВК, г.Хабаровск /</v>
      </c>
      <c r="F160" s="138"/>
      <c r="G160" s="138"/>
      <c r="H160" s="138" t="str">
        <f>G18</f>
        <v>Кондратьева Л.В. /ВК, г.Воронеж /</v>
      </c>
      <c r="I160" s="138"/>
      <c r="J160" s="138" t="str">
        <f>G19</f>
        <v>Юдина Л.Н. /ВК, Забайкальский край /</v>
      </c>
      <c r="K160" s="138"/>
      <c r="L160" s="139"/>
    </row>
    <row r="161" ht="13.5" thickTop="1" x14ac:dyDescent="0.2"/>
  </sheetData>
  <sortState ref="A24:P69">
    <sortCondition ref="A24:A69"/>
  </sortState>
  <mergeCells count="25">
    <mergeCell ref="E154:G154"/>
    <mergeCell ref="H154:I154"/>
    <mergeCell ref="A144:D144"/>
    <mergeCell ref="J160:L160"/>
    <mergeCell ref="E160:G160"/>
    <mergeCell ref="H160:I160"/>
    <mergeCell ref="F155:I155"/>
    <mergeCell ref="A154:D154"/>
    <mergeCell ref="A160:D160"/>
    <mergeCell ref="A15:G15"/>
    <mergeCell ref="H15:L15"/>
    <mergeCell ref="A155:E155"/>
    <mergeCell ref="A11:L11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H144:L144"/>
    <mergeCell ref="J154:L154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90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гр. г. муж</vt:lpstr>
      <vt:lpstr>'итог гр. г. муж'!Заголовки_для_печати</vt:lpstr>
      <vt:lpstr>'итог гр. г. муж'!Область_печати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2022-06-06T08:34:33Z</cp:lastPrinted>
  <dcterms:created xsi:type="dcterms:W3CDTF">1996-10-08T23:32:33Z</dcterms:created>
  <dcterms:modified xsi:type="dcterms:W3CDTF">2022-06-27T10:08:20Z</dcterms:modified>
</cp:coreProperties>
</file>