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ob_a\Desktop\BMX\"/>
    </mc:Choice>
  </mc:AlternateContent>
  <xr:revisionPtr revIDLastSave="0" documentId="13_ncr:1_{2886705C-DCC2-4D42-BB70-5D4E0DB06263}" xr6:coauthVersionLast="46" xr6:coauthVersionMax="46" xr10:uidLastSave="{00000000-0000-0000-0000-000000000000}"/>
  <bookViews>
    <workbookView xWindow="45390" yWindow="3330" windowWidth="28800" windowHeight="15435" tabRatio="844" xr2:uid="{00000000-000D-0000-FFFF-FFFF00000000}"/>
  </bookViews>
  <sheets>
    <sheet name="03.04 ВС ю-ры 17-18 Классик" sheetId="133" r:id="rId1"/>
  </sheets>
  <definedNames>
    <definedName name="_xlnm.Print_Titles" localSheetId="0">'03.04 ВС ю-ры 17-18 Классик'!$21:$22</definedName>
    <definedName name="_xlnm.Print_Area" localSheetId="0">'03.04 ВС ю-ры 17-18 Классик'!$A$1:$M$68</definedName>
  </definedNames>
  <calcPr calcId="191029"/>
</workbook>
</file>

<file path=xl/calcChain.xml><?xml version="1.0" encoding="utf-8"?>
<calcChain xmlns="http://schemas.openxmlformats.org/spreadsheetml/2006/main">
  <c r="J55" i="133" l="1"/>
  <c r="J68" i="133" l="1"/>
  <c r="H68" i="133"/>
  <c r="E68" i="133"/>
  <c r="M58" i="133"/>
  <c r="J58" i="133"/>
  <c r="M57" i="133"/>
  <c r="J57" i="133"/>
  <c r="M56" i="133"/>
  <c r="J56" i="133"/>
  <c r="M55" i="133"/>
  <c r="M54" i="133"/>
  <c r="M53" i="133"/>
  <c r="M52" i="133"/>
  <c r="J54" i="133" l="1"/>
  <c r="J53" i="133"/>
</calcChain>
</file>

<file path=xl/sharedStrings.xml><?xml version="1.0" encoding="utf-8"?>
<sst xmlns="http://schemas.openxmlformats.org/spreadsheetml/2006/main" count="200" uniqueCount="142">
  <si>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</si>
  <si>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</si>
  <si>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</si>
  <si>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</si>
  <si>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</si>
  <si>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</si>
  <si>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</si>
  <si>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</si>
  <si>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</si>
  <si>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</si>
  <si>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</si>
  <si>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</si>
  <si>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</si>
  <si>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</si>
  <si>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</si>
  <si>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</si>
  <si>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</si>
  <si>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</si>
  <si>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</si>
  <si>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</si>
  <si>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</si>
  <si>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МС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</si>
  <si>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</si>
  <si>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</si>
  <si>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</si>
  <si>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</si>
  <si>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</si>
  <si>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</si>
  <si>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</si>
  <si>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</si>
  <si>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1 СР</t>
  </si>
  <si>
    <t>ДАТА РОЖД.</t>
  </si>
  <si>
    <t>Дисквалифицировано</t>
  </si>
  <si>
    <t>UCI ID</t>
  </si>
  <si>
    <t>Москва</t>
  </si>
  <si>
    <t>ДИСТАНЦИЯ (КМ):</t>
  </si>
  <si>
    <t>ИТОГОВЫЙ ПРОТОКОЛ</t>
  </si>
  <si>
    <t>РЕЗУЛЬТАТ И МЕСТО НА ЭТАПАХ</t>
  </si>
  <si>
    <t>ВЫПОЛНЕНИЕ НТУ ЕВСК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</si>
  <si>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Саранск</t>
    </r>
  </si>
  <si>
    <t>№ ВРВС: 0080011611Я</t>
  </si>
  <si>
    <t>БОЧАНОВ В.А. (ВК., Г. ОМСК)</t>
  </si>
  <si>
    <t>ГРИГОРЬЕВА Л.Ю. (ВК., Г. ПЕНЗА)</t>
  </si>
  <si>
    <t>КОЧЕТКОВ Д.А. (ВК., Г. САРАНСК)</t>
  </si>
  <si>
    <t>ВЫСОТА СТАРТОВОЙ ГОРЫ (HD) (м): 5</t>
  </si>
  <si>
    <t>Длина круга/кругов: 0,29/1</t>
  </si>
  <si>
    <t>Республика Мордовия</t>
  </si>
  <si>
    <t>Республика Мордовия, Московская область</t>
  </si>
  <si>
    <t>Брянская область</t>
  </si>
  <si>
    <t>Влажность:</t>
  </si>
  <si>
    <t>Ветер:</t>
  </si>
  <si>
    <t>СУДЬЯ НА ФИНИШЕ</t>
  </si>
  <si>
    <t>РОО "Федерация велосипедного спорта Республики Мордовия"</t>
  </si>
  <si>
    <t>Министерство спорта, молодежной политики и туризма Республики Мордовия</t>
  </si>
  <si>
    <t>СПОРТИВНАЯ ОРГАНИЗАЦИЯ</t>
  </si>
  <si>
    <t>1 этап место</t>
  </si>
  <si>
    <t>2 этап место</t>
  </si>
  <si>
    <t>РЕЗУЛЬТАТ ОЧКИ</t>
  </si>
  <si>
    <t>ВМХ - гонка - «Классик»</t>
  </si>
  <si>
    <t>ГБУ РМ "СШОР по велоспорту"</t>
  </si>
  <si>
    <t xml:space="preserve">НАЧАЛО ГОНКИ: 15ч 00м </t>
  </si>
  <si>
    <t xml:space="preserve">НАЗВАНИЕ ТРАССЫ / РЕГ. НОМЕР: Крытый велодром </t>
  </si>
  <si>
    <t>Санкт-Петербург</t>
  </si>
  <si>
    <t>ГБПОУ "Олимпийские Надежды"</t>
  </si>
  <si>
    <t>ГБУ СШОР "Нагорная" Москомспорта"</t>
  </si>
  <si>
    <t>Краснодарский край</t>
  </si>
  <si>
    <t>МБУ СШОР №2 г. Копейск</t>
  </si>
  <si>
    <t>Осадки: ясно</t>
  </si>
  <si>
    <t>Температура: +24</t>
  </si>
  <si>
    <t>МБУ СШ №8 "Локомотив"</t>
  </si>
  <si>
    <t>100 972 230 80</t>
  </si>
  <si>
    <t>Республика Татарстан</t>
  </si>
  <si>
    <t>ГАУ ЦСП</t>
  </si>
  <si>
    <t>3 СР</t>
  </si>
  <si>
    <t>2 СР</t>
  </si>
  <si>
    <t>Свердловская область</t>
  </si>
  <si>
    <t>Челябинская область</t>
  </si>
  <si>
    <t>ВСЕРОССИЙСКИЕ СОРЕВНОВАНИЯ</t>
  </si>
  <si>
    <t>№ ЕКП 2021: 32391</t>
  </si>
  <si>
    <t>МБУ СШОР "Сарапул"</t>
  </si>
  <si>
    <t>МАУ "ШТВС"Юность-ДОССАФ"</t>
  </si>
  <si>
    <t>Пезенская область</t>
  </si>
  <si>
    <t>Удмуртская Республика</t>
  </si>
  <si>
    <t>ГБУ БО СШОР "Русь"</t>
  </si>
  <si>
    <t>100 360 999 46</t>
  </si>
  <si>
    <t>Мошков Илья</t>
  </si>
  <si>
    <t>100 361 014 61</t>
  </si>
  <si>
    <t>Казанцев Александр</t>
  </si>
  <si>
    <t>100 762 676 46</t>
  </si>
  <si>
    <t>Перяков Виталий</t>
  </si>
  <si>
    <t>100 360 317 43</t>
  </si>
  <si>
    <t>Дергачев Константин</t>
  </si>
  <si>
    <t>100 536 740 23</t>
  </si>
  <si>
    <t>Паряев Сергей</t>
  </si>
  <si>
    <t>Сахатов Максим</t>
  </si>
  <si>
    <t>100 360 972 19</t>
  </si>
  <si>
    <t>Арюков Роман</t>
  </si>
  <si>
    <t>ГБУ РМ, ГБУ МО "СШОР по велоспорту"</t>
  </si>
  <si>
    <t>100 360 975 22</t>
  </si>
  <si>
    <t>Сутербин Константин</t>
  </si>
  <si>
    <t>100 360 333 59</t>
  </si>
  <si>
    <t>Федосцов Ярослав</t>
  </si>
  <si>
    <t>100 361 023 70</t>
  </si>
  <si>
    <t>Федосеев Роман</t>
  </si>
  <si>
    <t>АНО В/К "Локомотив-Пенза"</t>
  </si>
  <si>
    <t>100 587 512 64</t>
  </si>
  <si>
    <t>Барышников Никита</t>
  </si>
  <si>
    <t>100 810 935 96</t>
  </si>
  <si>
    <t>Прохоров Вадим</t>
  </si>
  <si>
    <t>СШОР УОР №2</t>
  </si>
  <si>
    <t>100 776 875 83</t>
  </si>
  <si>
    <t>Карпов Вячеслав</t>
  </si>
  <si>
    <t>100 780 402 21</t>
  </si>
  <si>
    <t>Ашихмин Артем</t>
  </si>
  <si>
    <t>ГБУ КК"ЦОП по велосипедному спорту"</t>
  </si>
  <si>
    <t>101 149 244 69</t>
  </si>
  <si>
    <t>Паршаков Артем</t>
  </si>
  <si>
    <t>100 360 266 89</t>
  </si>
  <si>
    <t>Романов Артем</t>
  </si>
  <si>
    <t>100 537 624 34</t>
  </si>
  <si>
    <t>Калякулин Максим</t>
  </si>
  <si>
    <t>100 915 754 58</t>
  </si>
  <si>
    <t>Литвинов Роман</t>
  </si>
  <si>
    <t>101 149 249 74</t>
  </si>
  <si>
    <t>Смирнов Сергей</t>
  </si>
  <si>
    <t>100 349 415 05</t>
  </si>
  <si>
    <t>Воробьев Иван</t>
  </si>
  <si>
    <t>Шарафиев Амир</t>
  </si>
  <si>
    <t>100 360 510 42</t>
  </si>
  <si>
    <t>Мордвинов Владислав</t>
  </si>
  <si>
    <t>101 149 247 72</t>
  </si>
  <si>
    <t>Новокрещенов Павел</t>
  </si>
  <si>
    <t>100 972 220 70</t>
  </si>
  <si>
    <t>Сибгатуллин Ранель</t>
  </si>
  <si>
    <t>Ульянов Данила</t>
  </si>
  <si>
    <t>100 360 355 81</t>
  </si>
  <si>
    <t>Трапезников Антон</t>
  </si>
  <si>
    <t>100 925 204 02</t>
  </si>
  <si>
    <t>Вотинцев Александр</t>
  </si>
  <si>
    <t xml:space="preserve">ДАТА ПРОВЕДЕНИЯ: 03 апреля 2021 года </t>
  </si>
  <si>
    <t>ОКОНЧАНИЕ ГОНКИ: 17ч 00м</t>
  </si>
  <si>
    <t>юниоры 17-18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</si>
</sst>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37">
    <xf numFmtId="0" fontId="0" fillId="0" borderId="0" xfId="0"/>
    <xf numFmtId="0" fontId="5" fillId="0" borderId="17" xfId="0" applyNumberFormat="1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vertical="center"/>
    </xf>
    <xf numFmtId="0" fontId="14" fillId="0" borderId="2" xfId="2" applyFont="1" applyBorder="1" applyAlignment="1">
      <alignment horizontal="right" vertical="center"/>
    </xf>
    <xf numFmtId="0" fontId="14" fillId="0" borderId="13" xfId="2" applyFont="1" applyBorder="1" applyAlignment="1">
      <alignment horizontal="right" vertical="center"/>
    </xf>
    <xf numFmtId="0" fontId="14" fillId="0" borderId="15" xfId="2" applyFont="1" applyBorder="1" applyAlignment="1">
      <alignment horizontal="right" vertical="center"/>
    </xf>
    <xf numFmtId="0" fontId="11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5" xfId="2" applyFont="1" applyBorder="1" applyAlignment="1">
      <alignment horizontal="right" vertical="center"/>
    </xf>
    <xf numFmtId="0" fontId="6" fillId="0" borderId="4" xfId="2" applyFont="1" applyBorder="1" applyAlignment="1">
      <alignment horizontal="left" vertical="center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15" fillId="0" borderId="5" xfId="2" applyFont="1" applyBorder="1" applyAlignment="1">
      <alignment horizontal="center" vertical="center"/>
    </xf>
    <xf numFmtId="0" fontId="12" fillId="0" borderId="17" xfId="2" applyFont="1" applyBorder="1" applyAlignment="1">
      <alignment horizontal="right" vertical="center"/>
    </xf>
    <xf numFmtId="0" fontId="5" fillId="0" borderId="31" xfId="2" applyFont="1" applyBorder="1" applyAlignment="1">
      <alignment vertical="center"/>
    </xf>
    <xf numFmtId="0" fontId="5" fillId="0" borderId="29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32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8" applyFont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164" fontId="15" fillId="0" borderId="0" xfId="2" applyNumberFormat="1" applyFont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0" fontId="5" fillId="0" borderId="30" xfId="2" applyFont="1" applyBorder="1" applyAlignment="1">
      <alignment vertical="center"/>
    </xf>
    <xf numFmtId="0" fontId="5" fillId="0" borderId="6" xfId="2" applyFont="1" applyBorder="1" applyAlignment="1">
      <alignment horizontal="center" vertical="center"/>
    </xf>
    <xf numFmtId="0" fontId="5" fillId="0" borderId="33" xfId="2" applyFont="1" applyBorder="1" applyAlignment="1">
      <alignment vertical="center"/>
    </xf>
    <xf numFmtId="49" fontId="12" fillId="0" borderId="17" xfId="2" applyNumberFormat="1" applyFont="1" applyBorder="1" applyAlignment="1">
      <alignment vertical="center"/>
    </xf>
    <xf numFmtId="0" fontId="12" fillId="0" borderId="16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49" fontId="12" fillId="0" borderId="5" xfId="2" applyNumberFormat="1" applyFont="1" applyBorder="1" applyAlignment="1">
      <alignment horizontal="left" vertical="center"/>
    </xf>
    <xf numFmtId="49" fontId="12" fillId="0" borderId="5" xfId="2" applyNumberFormat="1" applyFont="1" applyBorder="1" applyAlignment="1">
      <alignment vertical="center"/>
    </xf>
    <xf numFmtId="0" fontId="6" fillId="2" borderId="35" xfId="3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6" fillId="0" borderId="17" xfId="2" applyFont="1" applyBorder="1" applyAlignment="1">
      <alignment horizontal="right" vertical="center"/>
    </xf>
    <xf numFmtId="0" fontId="12" fillId="0" borderId="42" xfId="2" applyFont="1" applyBorder="1" applyAlignment="1">
      <alignment horizontal="right" vertical="center"/>
    </xf>
    <xf numFmtId="0" fontId="11" fillId="2" borderId="25" xfId="2" applyFont="1" applyFill="1" applyBorder="1" applyAlignment="1">
      <alignment vertical="center"/>
    </xf>
    <xf numFmtId="0" fontId="5" fillId="0" borderId="16" xfId="2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0" fontId="11" fillId="0" borderId="2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5" fillId="0" borderId="2" xfId="2" applyFont="1" applyBorder="1" applyAlignment="1">
      <alignment vertical="center"/>
    </xf>
    <xf numFmtId="0" fontId="12" fillId="0" borderId="0" xfId="2" applyFont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49" fontId="5" fillId="0" borderId="4" xfId="2" applyNumberFormat="1" applyFont="1" applyBorder="1" applyAlignment="1">
      <alignment vertical="center"/>
    </xf>
    <xf numFmtId="0" fontId="5" fillId="0" borderId="16" xfId="2" applyFont="1" applyBorder="1" applyAlignment="1">
      <alignment horizontal="left" vertical="center"/>
    </xf>
    <xf numFmtId="0" fontId="5" fillId="0" borderId="5" xfId="2" applyFont="1" applyBorder="1" applyAlignment="1">
      <alignment horizontal="right" vertical="center"/>
    </xf>
    <xf numFmtId="0" fontId="5" fillId="0" borderId="16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9" fillId="0" borderId="1" xfId="9" applyNumberFormat="1" applyFont="1" applyFill="1" applyBorder="1" applyAlignment="1">
      <alignment horizontal="center" vertical="center" wrapText="1"/>
    </xf>
    <xf numFmtId="0" fontId="19" fillId="0" borderId="1" xfId="9" applyFont="1" applyFill="1" applyBorder="1" applyAlignment="1">
      <alignment horizontal="center" vertical="center" wrapText="1"/>
    </xf>
    <xf numFmtId="1" fontId="14" fillId="0" borderId="1" xfId="2" applyNumberFormat="1" applyFont="1" applyBorder="1" applyAlignment="1">
      <alignment horizontal="center" vertical="center"/>
    </xf>
    <xf numFmtId="47" fontId="15" fillId="0" borderId="4" xfId="2" applyNumberFormat="1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9" fillId="0" borderId="44" xfId="9" applyFont="1" applyFill="1" applyBorder="1" applyAlignment="1">
      <alignment horizontal="center" vertical="center" wrapText="1"/>
    </xf>
    <xf numFmtId="47" fontId="15" fillId="0" borderId="40" xfId="2" applyNumberFormat="1" applyFont="1" applyBorder="1" applyAlignment="1">
      <alignment horizontal="center" vertical="center"/>
    </xf>
    <xf numFmtId="0" fontId="15" fillId="0" borderId="45" xfId="2" applyFont="1" applyBorder="1" applyAlignment="1">
      <alignment horizontal="center" vertical="center" wrapText="1"/>
    </xf>
    <xf numFmtId="1" fontId="14" fillId="0" borderId="44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49" fontId="5" fillId="0" borderId="46" xfId="2" applyNumberFormat="1" applyFont="1" applyBorder="1" applyAlignment="1">
      <alignment vertical="center"/>
    </xf>
    <xf numFmtId="49" fontId="5" fillId="0" borderId="37" xfId="2" applyNumberFormat="1" applyFont="1" applyBorder="1" applyAlignment="1">
      <alignment vertical="center"/>
    </xf>
    <xf numFmtId="49" fontId="5" fillId="0" borderId="36" xfId="2" applyNumberFormat="1" applyFont="1" applyBorder="1" applyAlignment="1">
      <alignment vertical="center"/>
    </xf>
    <xf numFmtId="1" fontId="15" fillId="0" borderId="4" xfId="2" applyNumberFormat="1" applyFont="1" applyBorder="1" applyAlignment="1">
      <alignment horizontal="center" vertical="center"/>
    </xf>
    <xf numFmtId="1" fontId="15" fillId="0" borderId="40" xfId="2" applyNumberFormat="1" applyFont="1" applyBorder="1" applyAlignment="1">
      <alignment horizontal="center" vertical="center"/>
    </xf>
    <xf numFmtId="0" fontId="5" fillId="0" borderId="47" xfId="2" applyFont="1" applyBorder="1" applyAlignment="1">
      <alignment vertical="center"/>
    </xf>
    <xf numFmtId="0" fontId="15" fillId="0" borderId="19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6" fillId="2" borderId="23" xfId="3" applyFont="1" applyFill="1" applyBorder="1" applyAlignment="1">
      <alignment horizontal="center" vertical="center" wrapText="1"/>
    </xf>
    <xf numFmtId="0" fontId="6" fillId="2" borderId="36" xfId="3" applyFont="1" applyFill="1" applyBorder="1" applyAlignment="1">
      <alignment horizontal="center" vertical="center" wrapText="1"/>
    </xf>
    <xf numFmtId="0" fontId="6" fillId="2" borderId="26" xfId="2" applyFont="1" applyFill="1" applyBorder="1" applyAlignment="1">
      <alignment horizontal="center" vertical="center" wrapText="1"/>
    </xf>
    <xf numFmtId="0" fontId="6" fillId="2" borderId="39" xfId="2" applyFont="1" applyFill="1" applyBorder="1" applyAlignment="1">
      <alignment horizontal="center" vertical="center" wrapText="1"/>
    </xf>
    <xf numFmtId="0" fontId="11" fillId="2" borderId="27" xfId="2" applyFont="1" applyFill="1" applyBorder="1" applyAlignment="1">
      <alignment horizontal="center" vertical="center"/>
    </xf>
    <xf numFmtId="0" fontId="11" fillId="2" borderId="25" xfId="2" applyFont="1" applyFill="1" applyBorder="1" applyAlignment="1">
      <alignment horizontal="center" vertical="center"/>
    </xf>
    <xf numFmtId="0" fontId="11" fillId="2" borderId="28" xfId="2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2" borderId="23" xfId="2" applyFont="1" applyFill="1" applyBorder="1" applyAlignment="1">
      <alignment horizontal="center" vertical="center" wrapText="1"/>
    </xf>
    <xf numFmtId="0" fontId="6" fillId="2" borderId="36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/>
    </xf>
    <xf numFmtId="0" fontId="11" fillId="0" borderId="16" xfId="2" applyFont="1" applyBorder="1" applyAlignment="1">
      <alignment horizontal="left" vertical="center"/>
    </xf>
    <xf numFmtId="0" fontId="11" fillId="0" borderId="5" xfId="2" applyFont="1" applyBorder="1" applyAlignment="1">
      <alignment horizontal="left" vertical="center"/>
    </xf>
    <xf numFmtId="0" fontId="11" fillId="0" borderId="19" xfId="2" applyFont="1" applyBorder="1" applyAlignment="1">
      <alignment horizontal="left" vertical="center"/>
    </xf>
    <xf numFmtId="0" fontId="11" fillId="0" borderId="20" xfId="2" applyFont="1" applyBorder="1" applyAlignment="1">
      <alignment horizontal="left" vertical="center"/>
    </xf>
    <xf numFmtId="0" fontId="6" fillId="2" borderId="22" xfId="2" applyFont="1" applyFill="1" applyBorder="1" applyAlignment="1">
      <alignment horizontal="center" vertical="center"/>
    </xf>
    <xf numFmtId="0" fontId="6" fillId="2" borderId="38" xfId="2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horizontal="center" vertical="center" wrapText="1"/>
    </xf>
    <xf numFmtId="0" fontId="6" fillId="2" borderId="34" xfId="3" applyFont="1" applyFill="1" applyBorder="1" applyAlignment="1">
      <alignment horizontal="center" vertical="center" wrapText="1"/>
    </xf>
    <xf numFmtId="0" fontId="11" fillId="0" borderId="14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11" fillId="2" borderId="16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17" xfId="2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3" fillId="0" borderId="0" xfId="2" applyFont="1" applyAlignment="1">
      <alignment horizontal="center" vertical="center"/>
    </xf>
    <xf numFmtId="0" fontId="6" fillId="2" borderId="41" xfId="3" applyFont="1" applyFill="1" applyBorder="1" applyAlignment="1">
      <alignment horizontal="center" vertical="center" wrapText="1"/>
    </xf>
    <xf numFmtId="0" fontId="6" fillId="2" borderId="25" xfId="3" applyFont="1" applyFill="1" applyBorder="1" applyAlignment="1">
      <alignment horizontal="center" vertical="center" wrapText="1"/>
    </xf>
    <xf numFmtId="46" fontId="6" fillId="2" borderId="23" xfId="3" applyNumberFormat="1" applyFont="1" applyFill="1" applyBorder="1" applyAlignment="1">
      <alignment horizontal="center" vertical="center" wrapText="1"/>
    </xf>
    <xf numFmtId="46" fontId="6" fillId="2" borderId="36" xfId="3" applyNumberFormat="1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ЖЕНЩИНЫ" xfId="9" xr:uid="{00000000-0005-0000-0000-000008000000}"/>
    <cellStyle name="Обычный_Стартовый протокол Смирнов_20101106_Results" xfId="3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432955</xdr:colOff>
      <xdr:row>3</xdr:row>
      <xdr:rowOff>187614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9680" cy="987714"/>
        </a:xfrm>
        <a:prstGeom prst="rect">
          <a:avLst/>
        </a:prstGeom>
      </xdr:spPr>
    </xdr:pic>
    <xdr:clientData/>
  </xdr:twoCellAnchor>
  <xdr:twoCellAnchor editAs="oneCell">
    <xdr:from>
      <xdr:col>12</xdr:col>
      <xdr:colOff>170295</xdr:colOff>
      <xdr:row>0</xdr:row>
      <xdr:rowOff>81645</xdr:rowOff>
    </xdr:from>
    <xdr:to>
      <xdr:col>12</xdr:col>
      <xdr:colOff>1293133</xdr:colOff>
      <xdr:row>3</xdr:row>
      <xdr:rowOff>129886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62445" y="81645"/>
          <a:ext cx="1122838" cy="8673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M69"/>
  <sheetViews>
    <sheetView tabSelected="1" view="pageBreakPreview" zoomScale="115" zoomScaleNormal="100" zoomScaleSheetLayoutView="115" workbookViewId="0">
      <selection activeCell="A12" sqref="A12"/>
    </sheetView>
  </sheetViews>
  <sheetFormatPr defaultColWidth="9.140625" defaultRowHeight="12.75" x14ac:dyDescent="0.2"/>
  <cols>
    <col min="1" max="1" width="7" style="2" customWidth="1"/>
    <col min="2" max="2" width="8.5703125" style="57" customWidth="1"/>
    <col min="3" max="3" width="17.42578125" style="57" customWidth="1"/>
    <col min="4" max="4" width="22.5703125" style="2" customWidth="1"/>
    <col min="5" max="5" width="12.5703125" style="2" customWidth="1"/>
    <col min="6" max="6" width="8.7109375" style="2" customWidth="1"/>
    <col min="7" max="7" width="25.7109375" style="2" customWidth="1"/>
    <col min="8" max="8" width="27.5703125" style="2" customWidth="1"/>
    <col min="9" max="9" width="16.140625" style="2" customWidth="1"/>
    <col min="10" max="12" width="17.85546875" style="2" customWidth="1"/>
    <col min="13" max="13" width="23.42578125" style="2" customWidth="1"/>
    <col min="14" max="16384" width="9.140625" style="2"/>
  </cols>
  <sheetData>
    <row r="1" spans="1:13" s="3" customFormat="1" ht="23.25" customHeight="1" x14ac:dyDescent="0.2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s="3" customFormat="1" ht="18.75" customHeight="1" x14ac:dyDescent="0.2">
      <c r="A2" s="127" t="s">
        <v>53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s="3" customFormat="1" ht="21" x14ac:dyDescent="0.2">
      <c r="A3" s="127" t="s">
        <v>10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s="3" customFormat="1" ht="21" x14ac:dyDescent="0.2">
      <c r="A4" s="127" t="s">
        <v>52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s="3" customFormat="1" ht="24" customHeight="1" x14ac:dyDescent="0.2">
      <c r="A5" s="127" t="s">
        <v>59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3" s="3" customFormat="1" ht="38.25" customHeight="1" x14ac:dyDescent="0.2">
      <c r="A6" s="122" t="s">
        <v>77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3" s="3" customFormat="1" ht="21" x14ac:dyDescent="0.2">
      <c r="A7" s="128" t="s">
        <v>16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3" s="3" customFormat="1" ht="4.5" customHeight="1" thickBot="1" x14ac:dyDescent="0.2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</row>
    <row r="9" spans="1:13" s="3" customFormat="1" ht="18" customHeight="1" thickTop="1" x14ac:dyDescent="0.2">
      <c r="A9" s="129" t="s">
        <v>36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1"/>
    </row>
    <row r="10" spans="1:13" ht="23.25" customHeight="1" x14ac:dyDescent="0.2">
      <c r="A10" s="132" t="s">
        <v>58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4"/>
    </row>
    <row r="11" spans="1:13" ht="18" customHeight="1" x14ac:dyDescent="0.2">
      <c r="A11" s="132" t="s">
        <v>141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4"/>
    </row>
    <row r="12" spans="1:13" ht="5.25" customHeight="1" x14ac:dyDescent="0.2">
      <c r="A12" s="4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"/>
    </row>
    <row r="13" spans="1:13" ht="15.75" x14ac:dyDescent="0.2">
      <c r="A13" s="135" t="s">
        <v>39</v>
      </c>
      <c r="B13" s="136"/>
      <c r="C13" s="136"/>
      <c r="D13" s="136"/>
      <c r="E13" s="136"/>
      <c r="F13" s="44"/>
      <c r="G13" s="48"/>
      <c r="H13" s="46" t="s">
        <v>60</v>
      </c>
      <c r="I13" s="48"/>
      <c r="J13" s="6"/>
      <c r="K13" s="6"/>
      <c r="L13" s="6"/>
      <c r="M13" s="7" t="s">
        <v>40</v>
      </c>
    </row>
    <row r="14" spans="1:13" ht="15.75" x14ac:dyDescent="0.2">
      <c r="A14" s="112" t="s">
        <v>139</v>
      </c>
      <c r="B14" s="113"/>
      <c r="C14" s="113"/>
      <c r="D14" s="113"/>
      <c r="E14" s="113"/>
      <c r="F14" s="45"/>
      <c r="H14" s="47" t="s">
        <v>140</v>
      </c>
      <c r="I14" s="51"/>
      <c r="J14" s="51"/>
      <c r="K14" s="51"/>
      <c r="L14" s="51"/>
      <c r="M14" s="8" t="s">
        <v>78</v>
      </c>
    </row>
    <row r="15" spans="1:13" ht="15" x14ac:dyDescent="0.2">
      <c r="A15" s="114" t="s">
        <v>9</v>
      </c>
      <c r="B15" s="115"/>
      <c r="C15" s="115"/>
      <c r="D15" s="115"/>
      <c r="E15" s="115"/>
      <c r="F15" s="115"/>
      <c r="G15" s="115"/>
      <c r="H15" s="116"/>
      <c r="I15" s="117" t="s">
        <v>1</v>
      </c>
      <c r="J15" s="115"/>
      <c r="K15" s="115"/>
      <c r="L15" s="115"/>
      <c r="M15" s="118"/>
    </row>
    <row r="16" spans="1:13" ht="15" x14ac:dyDescent="0.2">
      <c r="A16" s="103" t="s">
        <v>17</v>
      </c>
      <c r="B16" s="104"/>
      <c r="C16" s="104"/>
      <c r="D16" s="104"/>
      <c r="E16" s="11"/>
      <c r="F16" s="10"/>
      <c r="G16" s="12"/>
      <c r="H16" s="12"/>
      <c r="I16" s="119" t="s">
        <v>61</v>
      </c>
      <c r="J16" s="120"/>
      <c r="K16" s="120"/>
      <c r="L16" s="120"/>
      <c r="M16" s="121"/>
    </row>
    <row r="17" spans="1:13" ht="15" x14ac:dyDescent="0.2">
      <c r="A17" s="103" t="s">
        <v>18</v>
      </c>
      <c r="B17" s="104"/>
      <c r="C17" s="104"/>
      <c r="D17" s="104"/>
      <c r="E17" s="11"/>
      <c r="F17" s="10"/>
      <c r="G17" s="15"/>
      <c r="H17" s="12" t="s">
        <v>41</v>
      </c>
      <c r="I17" s="119" t="s">
        <v>44</v>
      </c>
      <c r="J17" s="120"/>
      <c r="K17" s="120"/>
      <c r="L17" s="120"/>
      <c r="M17" s="121"/>
    </row>
    <row r="18" spans="1:13" ht="15" x14ac:dyDescent="0.2">
      <c r="A18" s="103" t="s">
        <v>19</v>
      </c>
      <c r="B18" s="104"/>
      <c r="C18" s="104"/>
      <c r="D18" s="104"/>
      <c r="E18" s="11"/>
      <c r="F18" s="10"/>
      <c r="G18" s="15"/>
      <c r="H18" s="12" t="s">
        <v>42</v>
      </c>
      <c r="I18" s="13" t="s">
        <v>35</v>
      </c>
      <c r="J18" s="9">
        <v>0.28999999999999998</v>
      </c>
      <c r="K18" s="9"/>
      <c r="L18" s="9"/>
      <c r="M18" s="39" t="s">
        <v>45</v>
      </c>
    </row>
    <row r="19" spans="1:13" ht="16.5" thickBot="1" x14ac:dyDescent="0.25">
      <c r="A19" s="105" t="s">
        <v>15</v>
      </c>
      <c r="B19" s="106"/>
      <c r="C19" s="106"/>
      <c r="D19" s="106"/>
      <c r="E19" s="15"/>
      <c r="F19" s="15"/>
      <c r="H19" s="40" t="s">
        <v>43</v>
      </c>
      <c r="I19" s="51"/>
      <c r="J19" s="16"/>
      <c r="K19" s="16"/>
      <c r="L19" s="16"/>
      <c r="M19" s="17"/>
    </row>
    <row r="20" spans="1:13" ht="7.5" customHeight="1" thickTop="1" thickBot="1" x14ac:dyDescent="0.25">
      <c r="A20" s="18"/>
      <c r="B20" s="19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1"/>
    </row>
    <row r="21" spans="1:13" s="22" customFormat="1" ht="21" customHeight="1" thickTop="1" x14ac:dyDescent="0.2">
      <c r="A21" s="107" t="s">
        <v>7</v>
      </c>
      <c r="B21" s="90" t="s">
        <v>12</v>
      </c>
      <c r="C21" s="90" t="s">
        <v>33</v>
      </c>
      <c r="D21" s="90" t="s">
        <v>2</v>
      </c>
      <c r="E21" s="90" t="s">
        <v>31</v>
      </c>
      <c r="F21" s="90" t="s">
        <v>8</v>
      </c>
      <c r="G21" s="110" t="s">
        <v>13</v>
      </c>
      <c r="H21" s="90" t="s">
        <v>54</v>
      </c>
      <c r="I21" s="123" t="s">
        <v>37</v>
      </c>
      <c r="J21" s="124"/>
      <c r="K21" s="125" t="s">
        <v>57</v>
      </c>
      <c r="L21" s="100" t="s">
        <v>38</v>
      </c>
      <c r="M21" s="92" t="s">
        <v>14</v>
      </c>
    </row>
    <row r="22" spans="1:13" s="22" customFormat="1" ht="22.5" customHeight="1" x14ac:dyDescent="0.2">
      <c r="A22" s="108"/>
      <c r="B22" s="109"/>
      <c r="C22" s="109"/>
      <c r="D22" s="109"/>
      <c r="E22" s="109"/>
      <c r="F22" s="109"/>
      <c r="G22" s="111"/>
      <c r="H22" s="91"/>
      <c r="I22" s="37" t="s">
        <v>55</v>
      </c>
      <c r="J22" s="37" t="s">
        <v>56</v>
      </c>
      <c r="K22" s="126"/>
      <c r="L22" s="101"/>
      <c r="M22" s="93"/>
    </row>
    <row r="23" spans="1:13" s="49" customFormat="1" ht="38.25" customHeight="1" x14ac:dyDescent="0.2">
      <c r="A23" s="59">
        <v>1</v>
      </c>
      <c r="B23" s="61">
        <v>52</v>
      </c>
      <c r="C23" s="62" t="s">
        <v>84</v>
      </c>
      <c r="D23" s="62" t="s">
        <v>85</v>
      </c>
      <c r="E23" s="62"/>
      <c r="F23" s="62" t="s">
        <v>28</v>
      </c>
      <c r="G23" s="62" t="s">
        <v>46</v>
      </c>
      <c r="H23" s="62" t="s">
        <v>59</v>
      </c>
      <c r="I23" s="63">
        <v>1</v>
      </c>
      <c r="J23" s="76">
        <v>1</v>
      </c>
      <c r="K23" s="76">
        <v>2</v>
      </c>
      <c r="L23" s="64"/>
      <c r="M23" s="65"/>
    </row>
    <row r="24" spans="1:13" s="49" customFormat="1" ht="38.25" customHeight="1" x14ac:dyDescent="0.2">
      <c r="A24" s="59">
        <v>2</v>
      </c>
      <c r="B24" s="61">
        <v>181</v>
      </c>
      <c r="C24" s="62" t="s">
        <v>86</v>
      </c>
      <c r="D24" s="62" t="s">
        <v>87</v>
      </c>
      <c r="E24" s="62"/>
      <c r="F24" s="62" t="s">
        <v>28</v>
      </c>
      <c r="G24" s="62" t="s">
        <v>82</v>
      </c>
      <c r="H24" s="62" t="s">
        <v>79</v>
      </c>
      <c r="I24" s="63">
        <v>2</v>
      </c>
      <c r="J24" s="76">
        <v>2</v>
      </c>
      <c r="K24" s="76">
        <v>4</v>
      </c>
      <c r="L24" s="64"/>
      <c r="M24" s="65"/>
    </row>
    <row r="25" spans="1:13" s="49" customFormat="1" ht="38.25" customHeight="1" x14ac:dyDescent="0.2">
      <c r="A25" s="59">
        <v>3</v>
      </c>
      <c r="B25" s="61">
        <v>846</v>
      </c>
      <c r="C25" s="62"/>
      <c r="D25" s="62" t="s">
        <v>94</v>
      </c>
      <c r="E25" s="62"/>
      <c r="F25" s="62" t="s">
        <v>28</v>
      </c>
      <c r="G25" s="62" t="s">
        <v>62</v>
      </c>
      <c r="H25" s="62" t="s">
        <v>63</v>
      </c>
      <c r="I25" s="63">
        <v>5</v>
      </c>
      <c r="J25" s="76">
        <v>3</v>
      </c>
      <c r="K25" s="76">
        <v>8</v>
      </c>
      <c r="L25" s="64"/>
      <c r="M25" s="65"/>
    </row>
    <row r="26" spans="1:13" s="49" customFormat="1" ht="38.25" customHeight="1" x14ac:dyDescent="0.2">
      <c r="A26" s="59">
        <v>4</v>
      </c>
      <c r="B26" s="61">
        <v>47</v>
      </c>
      <c r="C26" s="62" t="s">
        <v>88</v>
      </c>
      <c r="D26" s="62" t="s">
        <v>89</v>
      </c>
      <c r="E26" s="62"/>
      <c r="F26" s="62" t="s">
        <v>28</v>
      </c>
      <c r="G26" s="62" t="s">
        <v>46</v>
      </c>
      <c r="H26" s="62" t="s">
        <v>59</v>
      </c>
      <c r="I26" s="63">
        <v>3</v>
      </c>
      <c r="J26" s="76">
        <v>5</v>
      </c>
      <c r="K26" s="76">
        <v>8</v>
      </c>
      <c r="L26" s="64"/>
      <c r="M26" s="65"/>
    </row>
    <row r="27" spans="1:13" s="49" customFormat="1" ht="38.25" customHeight="1" x14ac:dyDescent="0.2">
      <c r="A27" s="59">
        <v>5</v>
      </c>
      <c r="B27" s="66">
        <v>120</v>
      </c>
      <c r="C27" s="66" t="s">
        <v>92</v>
      </c>
      <c r="D27" s="66" t="s">
        <v>93</v>
      </c>
      <c r="E27" s="66"/>
      <c r="F27" s="66" t="s">
        <v>28</v>
      </c>
      <c r="G27" s="62" t="s">
        <v>46</v>
      </c>
      <c r="H27" s="62" t="s">
        <v>59</v>
      </c>
      <c r="I27" s="63">
        <v>5</v>
      </c>
      <c r="J27" s="76">
        <v>6</v>
      </c>
      <c r="K27" s="76">
        <v>11</v>
      </c>
      <c r="L27" s="64"/>
      <c r="M27" s="65"/>
    </row>
    <row r="28" spans="1:13" s="49" customFormat="1" ht="38.25" customHeight="1" x14ac:dyDescent="0.2">
      <c r="A28" s="59">
        <v>6</v>
      </c>
      <c r="B28" s="66">
        <v>393</v>
      </c>
      <c r="C28" s="66" t="s">
        <v>90</v>
      </c>
      <c r="D28" s="66" t="s">
        <v>91</v>
      </c>
      <c r="E28" s="66"/>
      <c r="F28" s="66" t="s">
        <v>28</v>
      </c>
      <c r="G28" s="66" t="s">
        <v>34</v>
      </c>
      <c r="H28" s="62" t="s">
        <v>64</v>
      </c>
      <c r="I28" s="63">
        <v>4</v>
      </c>
      <c r="J28" s="76">
        <v>8</v>
      </c>
      <c r="K28" s="76">
        <v>12</v>
      </c>
      <c r="L28" s="64"/>
      <c r="M28" s="65"/>
    </row>
    <row r="29" spans="1:13" s="49" customFormat="1" ht="38.25" customHeight="1" x14ac:dyDescent="0.2">
      <c r="A29" s="59">
        <v>7</v>
      </c>
      <c r="B29" s="66">
        <v>609</v>
      </c>
      <c r="C29" s="66" t="s">
        <v>107</v>
      </c>
      <c r="D29" s="66" t="s">
        <v>108</v>
      </c>
      <c r="E29" s="66"/>
      <c r="F29" s="66" t="s">
        <v>28</v>
      </c>
      <c r="G29" s="66" t="s">
        <v>34</v>
      </c>
      <c r="H29" s="62" t="s">
        <v>109</v>
      </c>
      <c r="I29" s="63">
        <v>12</v>
      </c>
      <c r="J29" s="76">
        <v>4</v>
      </c>
      <c r="K29" s="76">
        <v>16</v>
      </c>
      <c r="L29" s="64"/>
      <c r="M29" s="65"/>
    </row>
    <row r="30" spans="1:13" s="49" customFormat="1" ht="38.25" customHeight="1" x14ac:dyDescent="0.2">
      <c r="A30" s="59">
        <v>8</v>
      </c>
      <c r="B30" s="66">
        <v>91</v>
      </c>
      <c r="C30" s="66" t="s">
        <v>105</v>
      </c>
      <c r="D30" s="66" t="s">
        <v>106</v>
      </c>
      <c r="E30" s="66"/>
      <c r="F30" s="66" t="s">
        <v>28</v>
      </c>
      <c r="G30" s="66" t="s">
        <v>62</v>
      </c>
      <c r="H30" s="62" t="s">
        <v>63</v>
      </c>
      <c r="I30" s="63">
        <v>11</v>
      </c>
      <c r="J30" s="76">
        <v>7</v>
      </c>
      <c r="K30" s="76">
        <v>18</v>
      </c>
      <c r="L30" s="64"/>
      <c r="M30" s="65"/>
    </row>
    <row r="31" spans="1:13" s="49" customFormat="1" ht="38.25" customHeight="1" x14ac:dyDescent="0.2">
      <c r="A31" s="59">
        <v>9</v>
      </c>
      <c r="B31" s="66">
        <v>68</v>
      </c>
      <c r="C31" s="66" t="s">
        <v>95</v>
      </c>
      <c r="D31" s="66" t="s">
        <v>96</v>
      </c>
      <c r="E31" s="66"/>
      <c r="F31" s="66" t="s">
        <v>74</v>
      </c>
      <c r="G31" s="66" t="s">
        <v>47</v>
      </c>
      <c r="H31" s="62" t="s">
        <v>97</v>
      </c>
      <c r="I31" s="63">
        <v>7</v>
      </c>
      <c r="J31" s="76">
        <v>11</v>
      </c>
      <c r="K31" s="76">
        <v>18</v>
      </c>
      <c r="L31" s="64"/>
      <c r="M31" s="65"/>
    </row>
    <row r="32" spans="1:13" s="49" customFormat="1" ht="38.25" customHeight="1" x14ac:dyDescent="0.2">
      <c r="A32" s="59">
        <v>10</v>
      </c>
      <c r="B32" s="66">
        <v>327</v>
      </c>
      <c r="C32" s="66" t="s">
        <v>100</v>
      </c>
      <c r="D32" s="66" t="s">
        <v>101</v>
      </c>
      <c r="E32" s="66"/>
      <c r="F32" s="66" t="s">
        <v>30</v>
      </c>
      <c r="G32" s="66" t="s">
        <v>48</v>
      </c>
      <c r="H32" s="62" t="s">
        <v>83</v>
      </c>
      <c r="I32" s="63">
        <v>9</v>
      </c>
      <c r="J32" s="76">
        <v>12</v>
      </c>
      <c r="K32" s="76">
        <v>21</v>
      </c>
      <c r="L32" s="64"/>
      <c r="M32" s="65"/>
    </row>
    <row r="33" spans="1:13" s="49" customFormat="1" ht="38.25" customHeight="1" x14ac:dyDescent="0.2">
      <c r="A33" s="59">
        <v>11</v>
      </c>
      <c r="B33" s="66">
        <v>505</v>
      </c>
      <c r="C33" s="66" t="s">
        <v>110</v>
      </c>
      <c r="D33" s="66" t="s">
        <v>111</v>
      </c>
      <c r="E33" s="66"/>
      <c r="F33" s="66" t="s">
        <v>28</v>
      </c>
      <c r="G33" s="66" t="s">
        <v>46</v>
      </c>
      <c r="H33" s="62" t="s">
        <v>59</v>
      </c>
      <c r="I33" s="63">
        <v>13</v>
      </c>
      <c r="J33" s="76">
        <v>10</v>
      </c>
      <c r="K33" s="76">
        <v>23</v>
      </c>
      <c r="L33" s="64"/>
      <c r="M33" s="65"/>
    </row>
    <row r="34" spans="1:13" s="49" customFormat="1" ht="38.25" customHeight="1" x14ac:dyDescent="0.2">
      <c r="A34" s="59">
        <v>12</v>
      </c>
      <c r="B34" s="66">
        <v>117</v>
      </c>
      <c r="C34" s="66" t="s">
        <v>102</v>
      </c>
      <c r="D34" s="66" t="s">
        <v>103</v>
      </c>
      <c r="E34" s="66"/>
      <c r="F34" s="66" t="s">
        <v>28</v>
      </c>
      <c r="G34" s="66" t="s">
        <v>81</v>
      </c>
      <c r="H34" s="62" t="s">
        <v>104</v>
      </c>
      <c r="I34" s="63">
        <v>10</v>
      </c>
      <c r="J34" s="76">
        <v>14</v>
      </c>
      <c r="K34" s="76">
        <v>24</v>
      </c>
      <c r="L34" s="64"/>
      <c r="M34" s="65"/>
    </row>
    <row r="35" spans="1:13" s="49" customFormat="1" ht="38.25" customHeight="1" x14ac:dyDescent="0.2">
      <c r="A35" s="59">
        <v>13</v>
      </c>
      <c r="B35" s="66">
        <v>777</v>
      </c>
      <c r="C35" s="66" t="s">
        <v>98</v>
      </c>
      <c r="D35" s="66" t="s">
        <v>99</v>
      </c>
      <c r="E35" s="66"/>
      <c r="F35" s="66" t="s">
        <v>28</v>
      </c>
      <c r="G35" s="66" t="s">
        <v>46</v>
      </c>
      <c r="H35" s="62" t="s">
        <v>59</v>
      </c>
      <c r="I35" s="63">
        <v>8</v>
      </c>
      <c r="J35" s="76">
        <v>16</v>
      </c>
      <c r="K35" s="76">
        <v>24</v>
      </c>
      <c r="L35" s="64"/>
      <c r="M35" s="65"/>
    </row>
    <row r="36" spans="1:13" s="49" customFormat="1" ht="38.25" customHeight="1" x14ac:dyDescent="0.2">
      <c r="A36" s="59">
        <v>14</v>
      </c>
      <c r="B36" s="66">
        <v>81</v>
      </c>
      <c r="C36" s="66" t="s">
        <v>117</v>
      </c>
      <c r="D36" s="66" t="s">
        <v>118</v>
      </c>
      <c r="E36" s="66"/>
      <c r="F36" s="66" t="s">
        <v>30</v>
      </c>
      <c r="G36" s="66" t="s">
        <v>46</v>
      </c>
      <c r="H36" s="62" t="s">
        <v>59</v>
      </c>
      <c r="I36" s="63">
        <v>16</v>
      </c>
      <c r="J36" s="76">
        <v>9</v>
      </c>
      <c r="K36" s="76">
        <v>25</v>
      </c>
      <c r="L36" s="64"/>
      <c r="M36" s="65"/>
    </row>
    <row r="37" spans="1:13" s="49" customFormat="1" ht="38.25" customHeight="1" x14ac:dyDescent="0.2">
      <c r="A37" s="59">
        <v>15</v>
      </c>
      <c r="B37" s="66">
        <v>23</v>
      </c>
      <c r="C37" s="66" t="s">
        <v>112</v>
      </c>
      <c r="D37" s="66" t="s">
        <v>113</v>
      </c>
      <c r="E37" s="66"/>
      <c r="F37" s="66" t="s">
        <v>74</v>
      </c>
      <c r="G37" s="66" t="s">
        <v>65</v>
      </c>
      <c r="H37" s="62" t="s">
        <v>114</v>
      </c>
      <c r="I37" s="63">
        <v>14</v>
      </c>
      <c r="J37" s="76">
        <v>13</v>
      </c>
      <c r="K37" s="76">
        <v>27</v>
      </c>
      <c r="L37" s="64"/>
      <c r="M37" s="65"/>
    </row>
    <row r="38" spans="1:13" s="49" customFormat="1" ht="38.25" customHeight="1" x14ac:dyDescent="0.2">
      <c r="A38" s="59">
        <v>16</v>
      </c>
      <c r="B38" s="66">
        <v>930</v>
      </c>
      <c r="C38" s="66" t="s">
        <v>121</v>
      </c>
      <c r="D38" s="66" t="s">
        <v>122</v>
      </c>
      <c r="E38" s="66"/>
      <c r="F38" s="66" t="s">
        <v>74</v>
      </c>
      <c r="G38" s="66" t="s">
        <v>65</v>
      </c>
      <c r="H38" s="62" t="s">
        <v>114</v>
      </c>
      <c r="I38" s="63">
        <v>18</v>
      </c>
      <c r="J38" s="76">
        <v>15</v>
      </c>
      <c r="K38" s="76">
        <v>33</v>
      </c>
      <c r="L38" s="64"/>
      <c r="M38" s="65"/>
    </row>
    <row r="39" spans="1:13" s="49" customFormat="1" ht="38.25" customHeight="1" x14ac:dyDescent="0.2">
      <c r="A39" s="59">
        <v>17</v>
      </c>
      <c r="B39" s="66">
        <v>131</v>
      </c>
      <c r="C39" s="66" t="s">
        <v>119</v>
      </c>
      <c r="D39" s="66" t="s">
        <v>120</v>
      </c>
      <c r="E39" s="66"/>
      <c r="F39" s="66" t="s">
        <v>28</v>
      </c>
      <c r="G39" s="66" t="s">
        <v>46</v>
      </c>
      <c r="H39" s="62" t="s">
        <v>59</v>
      </c>
      <c r="I39" s="63">
        <v>17</v>
      </c>
      <c r="J39" s="76">
        <v>17</v>
      </c>
      <c r="K39" s="76">
        <v>34</v>
      </c>
      <c r="L39" s="64"/>
      <c r="M39" s="65"/>
    </row>
    <row r="40" spans="1:13" s="49" customFormat="1" ht="38.25" customHeight="1" x14ac:dyDescent="0.2">
      <c r="A40" s="59">
        <v>18</v>
      </c>
      <c r="B40" s="66">
        <v>66</v>
      </c>
      <c r="C40" s="66" t="s">
        <v>115</v>
      </c>
      <c r="D40" s="66" t="s">
        <v>116</v>
      </c>
      <c r="E40" s="66"/>
      <c r="F40" s="66" t="s">
        <v>73</v>
      </c>
      <c r="G40" s="66" t="s">
        <v>75</v>
      </c>
      <c r="H40" s="62" t="s">
        <v>80</v>
      </c>
      <c r="I40" s="63">
        <v>15</v>
      </c>
      <c r="J40" s="76">
        <v>22</v>
      </c>
      <c r="K40" s="76">
        <v>37</v>
      </c>
      <c r="L40" s="64"/>
      <c r="M40" s="65"/>
    </row>
    <row r="41" spans="1:13" s="49" customFormat="1" ht="38.25" customHeight="1" x14ac:dyDescent="0.2">
      <c r="A41" s="59">
        <v>19</v>
      </c>
      <c r="B41" s="66">
        <v>612</v>
      </c>
      <c r="C41" s="66" t="s">
        <v>125</v>
      </c>
      <c r="D41" s="66" t="s">
        <v>126</v>
      </c>
      <c r="E41" s="66"/>
      <c r="F41" s="66" t="s">
        <v>28</v>
      </c>
      <c r="G41" s="66" t="s">
        <v>34</v>
      </c>
      <c r="H41" s="62" t="s">
        <v>64</v>
      </c>
      <c r="I41" s="63">
        <v>20</v>
      </c>
      <c r="J41" s="76">
        <v>20</v>
      </c>
      <c r="K41" s="76">
        <v>40</v>
      </c>
      <c r="L41" s="64"/>
      <c r="M41" s="65"/>
    </row>
    <row r="42" spans="1:13" s="49" customFormat="1" ht="38.25" customHeight="1" x14ac:dyDescent="0.2">
      <c r="A42" s="59">
        <v>20</v>
      </c>
      <c r="B42" s="66">
        <v>67</v>
      </c>
      <c r="C42" s="66" t="s">
        <v>130</v>
      </c>
      <c r="D42" s="66" t="s">
        <v>131</v>
      </c>
      <c r="E42" s="66"/>
      <c r="F42" s="66" t="s">
        <v>73</v>
      </c>
      <c r="G42" s="66" t="s">
        <v>75</v>
      </c>
      <c r="H42" s="62" t="s">
        <v>69</v>
      </c>
      <c r="I42" s="63">
        <v>23</v>
      </c>
      <c r="J42" s="76">
        <v>18</v>
      </c>
      <c r="K42" s="76">
        <v>41</v>
      </c>
      <c r="L42" s="64"/>
      <c r="M42" s="65"/>
    </row>
    <row r="43" spans="1:13" s="49" customFormat="1" ht="38.25" customHeight="1" x14ac:dyDescent="0.2">
      <c r="A43" s="59">
        <v>21</v>
      </c>
      <c r="B43" s="66">
        <v>32</v>
      </c>
      <c r="C43" s="66" t="s">
        <v>128</v>
      </c>
      <c r="D43" s="66" t="s">
        <v>129</v>
      </c>
      <c r="E43" s="66"/>
      <c r="F43" s="66" t="s">
        <v>28</v>
      </c>
      <c r="G43" s="66" t="s">
        <v>76</v>
      </c>
      <c r="H43" s="62" t="s">
        <v>66</v>
      </c>
      <c r="I43" s="63">
        <v>22</v>
      </c>
      <c r="J43" s="76">
        <v>19</v>
      </c>
      <c r="K43" s="76">
        <v>41</v>
      </c>
      <c r="L43" s="64"/>
      <c r="M43" s="65"/>
    </row>
    <row r="44" spans="1:13" s="49" customFormat="1" ht="38.25" customHeight="1" x14ac:dyDescent="0.2">
      <c r="A44" s="59">
        <v>22</v>
      </c>
      <c r="B44" s="66">
        <v>65</v>
      </c>
      <c r="C44" s="66" t="s">
        <v>123</v>
      </c>
      <c r="D44" s="66" t="s">
        <v>124</v>
      </c>
      <c r="E44" s="66"/>
      <c r="F44" s="66" t="s">
        <v>73</v>
      </c>
      <c r="G44" s="66" t="s">
        <v>75</v>
      </c>
      <c r="H44" s="62" t="s">
        <v>80</v>
      </c>
      <c r="I44" s="63">
        <v>19</v>
      </c>
      <c r="J44" s="76">
        <v>23</v>
      </c>
      <c r="K44" s="76">
        <v>42</v>
      </c>
      <c r="L44" s="64"/>
      <c r="M44" s="65"/>
    </row>
    <row r="45" spans="1:13" s="49" customFormat="1" ht="38.25" customHeight="1" x14ac:dyDescent="0.2">
      <c r="A45" s="59">
        <v>23</v>
      </c>
      <c r="B45" s="66">
        <v>116</v>
      </c>
      <c r="C45" s="66" t="s">
        <v>132</v>
      </c>
      <c r="D45" s="66" t="s">
        <v>133</v>
      </c>
      <c r="E45" s="66"/>
      <c r="F45" s="66" t="s">
        <v>30</v>
      </c>
      <c r="G45" s="66" t="s">
        <v>71</v>
      </c>
      <c r="H45" s="62" t="s">
        <v>72</v>
      </c>
      <c r="I45" s="63">
        <v>24</v>
      </c>
      <c r="J45" s="76">
        <v>21</v>
      </c>
      <c r="K45" s="76">
        <v>45</v>
      </c>
      <c r="L45" s="64"/>
      <c r="M45" s="65"/>
    </row>
    <row r="46" spans="1:13" s="49" customFormat="1" ht="38.25" customHeight="1" x14ac:dyDescent="0.2">
      <c r="A46" s="59">
        <v>24</v>
      </c>
      <c r="B46" s="66">
        <v>118</v>
      </c>
      <c r="C46" s="66" t="s">
        <v>70</v>
      </c>
      <c r="D46" s="66" t="s">
        <v>127</v>
      </c>
      <c r="E46" s="66"/>
      <c r="F46" s="66" t="s">
        <v>28</v>
      </c>
      <c r="G46" s="66" t="s">
        <v>71</v>
      </c>
      <c r="H46" s="62" t="s">
        <v>72</v>
      </c>
      <c r="I46" s="63">
        <v>21</v>
      </c>
      <c r="J46" s="76">
        <v>24</v>
      </c>
      <c r="K46" s="76">
        <v>45</v>
      </c>
      <c r="L46" s="64"/>
      <c r="M46" s="65"/>
    </row>
    <row r="47" spans="1:13" s="49" customFormat="1" ht="38.25" customHeight="1" x14ac:dyDescent="0.2">
      <c r="A47" s="59">
        <v>25</v>
      </c>
      <c r="B47" s="66">
        <v>93</v>
      </c>
      <c r="C47" s="66"/>
      <c r="D47" s="66" t="s">
        <v>134</v>
      </c>
      <c r="E47" s="66"/>
      <c r="F47" s="66" t="s">
        <v>74</v>
      </c>
      <c r="G47" s="66" t="s">
        <v>65</v>
      </c>
      <c r="H47" s="62" t="s">
        <v>114</v>
      </c>
      <c r="I47" s="63">
        <v>25</v>
      </c>
      <c r="J47" s="76">
        <v>25</v>
      </c>
      <c r="K47" s="76">
        <v>50</v>
      </c>
      <c r="L47" s="64"/>
      <c r="M47" s="65"/>
    </row>
    <row r="48" spans="1:13" s="49" customFormat="1" ht="38.25" customHeight="1" x14ac:dyDescent="0.2">
      <c r="A48" s="59">
        <v>26</v>
      </c>
      <c r="B48" s="66">
        <v>34</v>
      </c>
      <c r="C48" s="66" t="s">
        <v>135</v>
      </c>
      <c r="D48" s="66" t="s">
        <v>136</v>
      </c>
      <c r="E48" s="66"/>
      <c r="F48" s="66" t="s">
        <v>28</v>
      </c>
      <c r="G48" s="66" t="s">
        <v>76</v>
      </c>
      <c r="H48" s="62" t="s">
        <v>66</v>
      </c>
      <c r="I48" s="63">
        <v>26</v>
      </c>
      <c r="J48" s="76">
        <v>26</v>
      </c>
      <c r="K48" s="76">
        <v>52</v>
      </c>
      <c r="L48" s="64"/>
      <c r="M48" s="65"/>
    </row>
    <row r="49" spans="1:13" s="49" customFormat="1" ht="38.25" customHeight="1" thickBot="1" x14ac:dyDescent="0.25">
      <c r="A49" s="60">
        <v>27</v>
      </c>
      <c r="B49" s="67">
        <v>33</v>
      </c>
      <c r="C49" s="67" t="s">
        <v>137</v>
      </c>
      <c r="D49" s="67" t="s">
        <v>138</v>
      </c>
      <c r="E49" s="67"/>
      <c r="F49" s="67" t="s">
        <v>28</v>
      </c>
      <c r="G49" s="67" t="s">
        <v>76</v>
      </c>
      <c r="H49" s="68" t="s">
        <v>66</v>
      </c>
      <c r="I49" s="71">
        <v>27</v>
      </c>
      <c r="J49" s="77">
        <v>27</v>
      </c>
      <c r="K49" s="77">
        <v>54</v>
      </c>
      <c r="L49" s="69"/>
      <c r="M49" s="70"/>
    </row>
    <row r="50" spans="1:13" ht="7.5" customHeight="1" thickTop="1" thickBot="1" x14ac:dyDescent="0.25">
      <c r="A50" s="23"/>
      <c r="B50" s="24"/>
      <c r="C50" s="24"/>
      <c r="D50" s="25"/>
      <c r="E50" s="26"/>
      <c r="F50" s="27"/>
      <c r="G50" s="26"/>
      <c r="H50" s="26"/>
      <c r="I50" s="28"/>
      <c r="J50" s="28"/>
      <c r="K50" s="28"/>
      <c r="L50" s="28"/>
      <c r="M50" s="28"/>
    </row>
    <row r="51" spans="1:13" ht="15.75" thickTop="1" x14ac:dyDescent="0.2">
      <c r="A51" s="94" t="s">
        <v>5</v>
      </c>
      <c r="B51" s="95"/>
      <c r="C51" s="95"/>
      <c r="D51" s="95"/>
      <c r="E51" s="41"/>
      <c r="F51" s="41"/>
      <c r="G51" s="41"/>
      <c r="H51" s="95" t="s">
        <v>6</v>
      </c>
      <c r="I51" s="95"/>
      <c r="J51" s="95"/>
      <c r="K51" s="95"/>
      <c r="L51" s="95"/>
      <c r="M51" s="96"/>
    </row>
    <row r="52" spans="1:13" x14ac:dyDescent="0.2">
      <c r="A52" s="97" t="s">
        <v>68</v>
      </c>
      <c r="B52" s="98"/>
      <c r="C52" s="98"/>
      <c r="D52" s="99"/>
      <c r="E52" s="38"/>
      <c r="F52" s="38"/>
      <c r="G52" s="48"/>
      <c r="H52" s="29"/>
      <c r="I52" s="52" t="s">
        <v>29</v>
      </c>
      <c r="J52" s="30">
        <v>10</v>
      </c>
      <c r="K52" s="73"/>
      <c r="L52" s="52" t="s">
        <v>27</v>
      </c>
      <c r="M52" s="1">
        <f>COUNTIF(F23:F49,"ЗМС")</f>
        <v>0</v>
      </c>
    </row>
    <row r="53" spans="1:13" x14ac:dyDescent="0.2">
      <c r="A53" s="97" t="s">
        <v>49</v>
      </c>
      <c r="B53" s="98"/>
      <c r="C53" s="98"/>
      <c r="D53" s="99"/>
      <c r="E53" s="57"/>
      <c r="F53" s="57"/>
      <c r="G53" s="51"/>
      <c r="H53" s="31"/>
      <c r="I53" s="52" t="s">
        <v>22</v>
      </c>
      <c r="J53" s="43">
        <f>J55+J56+J57+J58</f>
        <v>27</v>
      </c>
      <c r="K53" s="74"/>
      <c r="L53" s="52" t="s">
        <v>20</v>
      </c>
      <c r="M53" s="1">
        <f>COUNTIF(F23:F49,"МСМК")</f>
        <v>0</v>
      </c>
    </row>
    <row r="54" spans="1:13" x14ac:dyDescent="0.2">
      <c r="A54" s="97" t="s">
        <v>67</v>
      </c>
      <c r="B54" s="98"/>
      <c r="C54" s="98"/>
      <c r="D54" s="99"/>
      <c r="E54" s="57"/>
      <c r="F54" s="57"/>
      <c r="G54" s="51"/>
      <c r="H54" s="31"/>
      <c r="I54" s="52" t="s">
        <v>23</v>
      </c>
      <c r="J54" s="30">
        <f>SUM(J55,J56,J57)</f>
        <v>27</v>
      </c>
      <c r="K54" s="74"/>
      <c r="L54" s="52" t="s">
        <v>21</v>
      </c>
      <c r="M54" s="1">
        <f>COUNTIF(F23:F49,"МС")</f>
        <v>0</v>
      </c>
    </row>
    <row r="55" spans="1:13" x14ac:dyDescent="0.2">
      <c r="A55" s="97" t="s">
        <v>50</v>
      </c>
      <c r="B55" s="98"/>
      <c r="C55" s="98"/>
      <c r="D55" s="99"/>
      <c r="E55" s="57"/>
      <c r="F55" s="57"/>
      <c r="G55" s="51"/>
      <c r="H55" s="31"/>
      <c r="I55" s="52" t="s">
        <v>24</v>
      </c>
      <c r="J55" s="43">
        <f>COUNT(A23:A49)</f>
        <v>27</v>
      </c>
      <c r="K55" s="74"/>
      <c r="L55" s="52" t="s">
        <v>28</v>
      </c>
      <c r="M55" s="1">
        <f>COUNTIF(F23:F49,"КМС")</f>
        <v>17</v>
      </c>
    </row>
    <row r="56" spans="1:13" x14ac:dyDescent="0.2">
      <c r="A56" s="53"/>
      <c r="B56" s="14"/>
      <c r="C56" s="54"/>
      <c r="D56" s="30"/>
      <c r="E56" s="57"/>
      <c r="F56" s="57"/>
      <c r="G56" s="51"/>
      <c r="H56" s="31"/>
      <c r="I56" s="52" t="s">
        <v>25</v>
      </c>
      <c r="J56" s="43">
        <f>COUNTIF(A23:A49,"НФ")</f>
        <v>0</v>
      </c>
      <c r="K56" s="74"/>
      <c r="L56" s="52" t="s">
        <v>30</v>
      </c>
      <c r="M56" s="1">
        <f>COUNTIF(F23:F49,"1 СР")</f>
        <v>3</v>
      </c>
    </row>
    <row r="57" spans="1:13" x14ac:dyDescent="0.2">
      <c r="A57" s="42"/>
      <c r="B57" s="15"/>
      <c r="C57" s="15"/>
      <c r="D57" s="30"/>
      <c r="E57" s="57"/>
      <c r="F57" s="57"/>
      <c r="G57" s="51"/>
      <c r="H57" s="31"/>
      <c r="I57" s="52" t="s">
        <v>32</v>
      </c>
      <c r="J57" s="43">
        <f>COUNTIF(A23:A49,"ДСКВ")</f>
        <v>0</v>
      </c>
      <c r="K57" s="74"/>
      <c r="L57" s="52" t="s">
        <v>74</v>
      </c>
      <c r="M57" s="1">
        <f>COUNTIF(F23:F49,"2 СР")</f>
        <v>4</v>
      </c>
    </row>
    <row r="58" spans="1:13" x14ac:dyDescent="0.2">
      <c r="A58" s="55"/>
      <c r="B58" s="14"/>
      <c r="C58" s="14"/>
      <c r="D58" s="30"/>
      <c r="E58" s="57"/>
      <c r="F58" s="57"/>
      <c r="G58" s="51"/>
      <c r="H58" s="78"/>
      <c r="I58" s="52" t="s">
        <v>26</v>
      </c>
      <c r="J58" s="43">
        <f>COUNTIF(A23:A49,"НС")</f>
        <v>0</v>
      </c>
      <c r="K58" s="75"/>
      <c r="L58" s="52" t="s">
        <v>73</v>
      </c>
      <c r="M58" s="1">
        <f>COUNTIF(F23:F49,"3 СР")</f>
        <v>3</v>
      </c>
    </row>
    <row r="59" spans="1:13" ht="5.25" customHeight="1" x14ac:dyDescent="0.2">
      <c r="A59" s="33"/>
      <c r="B59" s="34"/>
      <c r="C59" s="34"/>
      <c r="D59" s="34"/>
      <c r="E59" s="34"/>
      <c r="F59" s="34"/>
      <c r="G59" s="15"/>
      <c r="H59" s="15"/>
      <c r="I59" s="35"/>
      <c r="J59" s="36"/>
      <c r="K59" s="36"/>
      <c r="L59" s="36"/>
      <c r="M59" s="32"/>
    </row>
    <row r="60" spans="1:13" ht="15.75" x14ac:dyDescent="0.2">
      <c r="A60" s="102" t="s">
        <v>3</v>
      </c>
      <c r="B60" s="82"/>
      <c r="C60" s="82"/>
      <c r="D60" s="82"/>
      <c r="E60" s="82" t="s">
        <v>11</v>
      </c>
      <c r="F60" s="82"/>
      <c r="G60" s="82"/>
      <c r="H60" s="82" t="s">
        <v>4</v>
      </c>
      <c r="I60" s="82"/>
      <c r="J60" s="82" t="s">
        <v>51</v>
      </c>
      <c r="K60" s="82"/>
      <c r="L60" s="82"/>
      <c r="M60" s="83"/>
    </row>
    <row r="61" spans="1:13" x14ac:dyDescent="0.2">
      <c r="A61" s="84"/>
      <c r="B61" s="85"/>
      <c r="C61" s="85"/>
      <c r="D61" s="85"/>
      <c r="E61" s="85"/>
      <c r="F61" s="85"/>
      <c r="G61" s="85"/>
      <c r="H61" s="85"/>
      <c r="I61" s="85"/>
      <c r="J61" s="89"/>
      <c r="K61" s="89"/>
      <c r="L61" s="89"/>
      <c r="M61" s="86"/>
    </row>
    <row r="62" spans="1:13" x14ac:dyDescent="0.2">
      <c r="A62" s="56"/>
      <c r="D62" s="57"/>
      <c r="E62" s="57"/>
      <c r="F62" s="57"/>
      <c r="G62" s="57"/>
      <c r="H62" s="57"/>
      <c r="I62" s="57"/>
      <c r="J62" s="57"/>
      <c r="K62" s="72"/>
      <c r="L62" s="72"/>
      <c r="M62" s="58"/>
    </row>
    <row r="63" spans="1:13" x14ac:dyDescent="0.2">
      <c r="A63" s="56"/>
      <c r="D63" s="57"/>
      <c r="E63" s="57"/>
      <c r="F63" s="57"/>
      <c r="G63" s="57"/>
      <c r="H63" s="57"/>
      <c r="I63" s="57"/>
      <c r="J63" s="57"/>
      <c r="K63" s="72"/>
      <c r="L63" s="72"/>
      <c r="M63" s="58"/>
    </row>
    <row r="64" spans="1:13" x14ac:dyDescent="0.2">
      <c r="A64" s="56"/>
      <c r="D64" s="57"/>
      <c r="E64" s="57"/>
      <c r="F64" s="57"/>
      <c r="G64" s="57"/>
      <c r="H64" s="57"/>
      <c r="I64" s="57"/>
      <c r="J64" s="57"/>
      <c r="K64" s="72"/>
      <c r="L64" s="72"/>
      <c r="M64" s="58"/>
    </row>
    <row r="65" spans="1:13" x14ac:dyDescent="0.2">
      <c r="A65" s="56"/>
      <c r="D65" s="57"/>
      <c r="E65" s="57"/>
      <c r="F65" s="57"/>
      <c r="G65" s="57"/>
      <c r="H65" s="57"/>
      <c r="I65" s="57"/>
      <c r="J65" s="57"/>
      <c r="K65" s="72"/>
      <c r="L65" s="72"/>
      <c r="M65" s="58"/>
    </row>
    <row r="66" spans="1:13" x14ac:dyDescent="0.2">
      <c r="A66" s="84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6"/>
    </row>
    <row r="67" spans="1:13" x14ac:dyDescent="0.2">
      <c r="A67" s="84"/>
      <c r="B67" s="85"/>
      <c r="C67" s="85"/>
      <c r="D67" s="85"/>
      <c r="E67" s="85"/>
      <c r="F67" s="85"/>
      <c r="G67" s="85"/>
      <c r="H67" s="85"/>
      <c r="I67" s="85"/>
      <c r="J67" s="87"/>
      <c r="K67" s="87"/>
      <c r="L67" s="87"/>
      <c r="M67" s="88"/>
    </row>
    <row r="68" spans="1:13" ht="16.5" thickBot="1" x14ac:dyDescent="0.25">
      <c r="A68" s="79"/>
      <c r="B68" s="80"/>
      <c r="C68" s="80"/>
      <c r="D68" s="80"/>
      <c r="E68" s="80" t="str">
        <f>H17</f>
        <v>БОЧАНОВ В.А. (ВК., Г. ОМСК)</v>
      </c>
      <c r="F68" s="80"/>
      <c r="G68" s="80"/>
      <c r="H68" s="80" t="str">
        <f>H18</f>
        <v>ГРИГОРЬЕВА Л.Ю. (ВК., Г. ПЕНЗА)</v>
      </c>
      <c r="I68" s="80"/>
      <c r="J68" s="80" t="str">
        <f>H19</f>
        <v>КОЧЕТКОВ Д.А. (ВК., Г. САРАНСК)</v>
      </c>
      <c r="K68" s="80"/>
      <c r="L68" s="80"/>
      <c r="M68" s="81"/>
    </row>
    <row r="69" spans="1:13" ht="13.5" thickTop="1" x14ac:dyDescent="0.2"/>
  </sheetData>
  <sortState xmlns:xlrd2="http://schemas.microsoft.com/office/spreadsheetml/2017/richdata2" ref="A23:M49">
    <sortCondition ref="K23:K49"/>
    <sortCondition ref="J23:J49"/>
  </sortState>
  <mergeCells count="53">
    <mergeCell ref="A6:M6"/>
    <mergeCell ref="I21:J21"/>
    <mergeCell ref="K21:K22"/>
    <mergeCell ref="A1:M1"/>
    <mergeCell ref="A2:M2"/>
    <mergeCell ref="A3:M3"/>
    <mergeCell ref="A4:M4"/>
    <mergeCell ref="A5:M5"/>
    <mergeCell ref="A17:D17"/>
    <mergeCell ref="I17:M17"/>
    <mergeCell ref="A7:M7"/>
    <mergeCell ref="A8:M8"/>
    <mergeCell ref="A9:M9"/>
    <mergeCell ref="A10:M10"/>
    <mergeCell ref="A11:M11"/>
    <mergeCell ref="A13:E13"/>
    <mergeCell ref="A14:E14"/>
    <mergeCell ref="A15:H15"/>
    <mergeCell ref="I15:M15"/>
    <mergeCell ref="A16:D16"/>
    <mergeCell ref="I16:M16"/>
    <mergeCell ref="A55:D55"/>
    <mergeCell ref="A60:D60"/>
    <mergeCell ref="E60:G60"/>
    <mergeCell ref="A18:D18"/>
    <mergeCell ref="A19:D19"/>
    <mergeCell ref="A21:A22"/>
    <mergeCell ref="B21:B22"/>
    <mergeCell ref="C21:C22"/>
    <mergeCell ref="D21:D22"/>
    <mergeCell ref="A54:D54"/>
    <mergeCell ref="E21:E22"/>
    <mergeCell ref="F21:F22"/>
    <mergeCell ref="G21:G22"/>
    <mergeCell ref="A53:D53"/>
    <mergeCell ref="H21:H22"/>
    <mergeCell ref="M21:M22"/>
    <mergeCell ref="A51:D51"/>
    <mergeCell ref="H51:M51"/>
    <mergeCell ref="A52:D52"/>
    <mergeCell ref="L21:L22"/>
    <mergeCell ref="A68:D68"/>
    <mergeCell ref="E68:G68"/>
    <mergeCell ref="H68:I68"/>
    <mergeCell ref="J68:M68"/>
    <mergeCell ref="H60:I60"/>
    <mergeCell ref="J60:M60"/>
    <mergeCell ref="A66:E66"/>
    <mergeCell ref="F66:M66"/>
    <mergeCell ref="A67:E67"/>
    <mergeCell ref="F67:M67"/>
    <mergeCell ref="A61:E61"/>
    <mergeCell ref="F61:M61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45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03.04 ВС ю-ры 17-18 Классик</vt:lpstr>
      <vt:lpstr>'03.04 ВС ю-ры 17-18 Классик'!Заголовки_для_печати</vt:lpstr>
      <vt:lpstr>'03.04 ВС ю-ры 17-18 Классик'!Область_печати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Vladimir Alyakritskiy</cp:lastModifiedBy>
  <cp:lastPrinted>2021-04-09T14:07:20Z</cp:lastPrinted>
  <dcterms:created xsi:type="dcterms:W3CDTF">1996-10-08T23:32:33Z</dcterms:created>
  <dcterms:modified xsi:type="dcterms:W3CDTF">2021-04-22T10:44:43Z</dcterms:modified>
</cp:coreProperties>
</file>