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Классик\"/>
    </mc:Choice>
  </mc:AlternateContent>
  <xr:revisionPtr revIDLastSave="0" documentId="13_ncr:1_{AB0E013E-1256-45BA-8E2C-5A58713EADD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ПР Классик" sheetId="105" r:id="rId1"/>
  </sheets>
  <definedNames>
    <definedName name="_xlnm._FilterDatabase" localSheetId="0" hidden="1">'ПР Классик'!$A$21:$I$21</definedName>
    <definedName name="_xlnm.Print_Titles" localSheetId="0">'ПР Классик'!$21:$21</definedName>
    <definedName name="_xlnm.Print_Area" localSheetId="0">'ПР Классик'!$A$1:$K$53</definedName>
  </definedNames>
  <calcPr calcId="191029"/>
</workbook>
</file>

<file path=xl/calcChain.xml><?xml version="1.0" encoding="utf-8"?>
<calcChain xmlns="http://schemas.openxmlformats.org/spreadsheetml/2006/main">
  <c r="H44" i="105" l="1"/>
  <c r="H42" i="105"/>
  <c r="H41" i="105"/>
  <c r="H40" i="105" l="1"/>
  <c r="K44" i="105"/>
  <c r="K43" i="105"/>
  <c r="K42" i="105"/>
  <c r="K39" i="105"/>
  <c r="K38" i="105"/>
  <c r="I52" i="105" l="1"/>
  <c r="E52" i="105"/>
  <c r="A52" i="105"/>
</calcChain>
</file>

<file path=xl/sharedStrings.xml><?xml version="1.0" encoding="utf-8"?>
<sst xmlns="http://schemas.openxmlformats.org/spreadsheetml/2006/main" count="126" uniqueCount="103">
  <si>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</si>
  <si>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</si>
  <si>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</si>
  <si>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</si>
  <si>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</si>
  <si>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</si>
  <si>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</si>
  <si>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</si>
  <si>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</si>
  <si>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</si>
  <si>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</si>
  <si>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</si>
  <si>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</si>
  <si>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</si>
  <si>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</si>
  <si>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</si>
  <si>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</si>
  <si>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</si>
  <si>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</si>
  <si>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</si>
  <si>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</si>
  <si>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</si>
  <si>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</si>
  <si>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</si>
  <si>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</si>
  <si>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</si>
  <si>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</si>
  <si>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</si>
  <si>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</si>
  <si>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</si>
  <si>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</si>
  <si>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</si>
  <si>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</si>
  <si>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</si>
  <si>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</si>
  <si>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</si>
  <si>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</si>
  <si>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</si>
  <si>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</si>
  <si>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</si>
  <si>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</si>
  <si>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</si>
  <si>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</si>
  <si>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</si>
  <si>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</si>
  <si>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</si>
  <si>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</si>
  <si>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Юниорки 17-18 лет</t>
  </si>
  <si>
    <t>ЧЕРНЫШОВ М.Ю. (г.Пенза)</t>
  </si>
  <si>
    <t>ПЕРВЕНСТВО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</si>
  <si>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</si>
  <si>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</si>
  <si>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</si>
  <si>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</si>
  <si>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8 м</t>
  </si>
  <si>
    <t>450 м</t>
  </si>
  <si>
    <t>ДЫШАКОВ А.С. (ВК, г. Москва)</t>
  </si>
  <si>
    <t>РЕЗУЛЬТАТ (квал)</t>
  </si>
  <si>
    <t>РЕЗУЛЬТАТ (ФИНАЛ)</t>
  </si>
  <si>
    <t>МЯГКОВА Е.А.(IК, г. Саранск)</t>
  </si>
  <si>
    <t>№ ЕКП 2025: 2008130022030598</t>
  </si>
  <si>
    <t>ВМХ - гонка - "Классик" (или "Классик-смешанная")</t>
  </si>
  <si>
    <t>ДАТА ПРОВЕДЕНИЯ: 25 июля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</si>
  <si>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</si>
  <si>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30м</t>
    </r>
  </si>
  <si>
    <t>№ ВРВС: 0080011611Я</t>
  </si>
  <si>
    <t>ИГОНОВА О.М. (IК, г. Саранск)</t>
  </si>
  <si>
    <t>Ситникова-Рыхлицкая Софья Станиславовна</t>
  </si>
  <si>
    <t>26.05.2007</t>
  </si>
  <si>
    <t>Иркутская обл.</t>
  </si>
  <si>
    <t>Бусарова Дарья Алексеевна</t>
  </si>
  <si>
    <t>03.04.2008</t>
  </si>
  <si>
    <t>Мордовия</t>
  </si>
  <si>
    <t>Богачева Виктория Алексеевна</t>
  </si>
  <si>
    <t>12.03.2008</t>
  </si>
  <si>
    <t>Зеленина Кира Вадимовна</t>
  </si>
  <si>
    <t>06.11.2008</t>
  </si>
  <si>
    <t>Ручьева Дарья Ивановна</t>
  </si>
  <si>
    <t>17.03.2008</t>
  </si>
  <si>
    <t>Москва</t>
  </si>
  <si>
    <t>Трошкина Дарья Олеговна</t>
  </si>
  <si>
    <t>13.02.2008</t>
  </si>
  <si>
    <t>Сафина Арианна Маратовна</t>
  </si>
  <si>
    <t>11.06.2007</t>
  </si>
  <si>
    <t>Брянская обл.</t>
  </si>
  <si>
    <t>Акимова Анастасия Андреевна</t>
  </si>
  <si>
    <t>02.03.2007</t>
  </si>
  <si>
    <t>Краснодарский край</t>
  </si>
  <si>
    <t>Любушкина Елизавета Александровна</t>
  </si>
  <si>
    <t>18.12.2008</t>
  </si>
  <si>
    <t>Санкт-Петербург</t>
  </si>
  <si>
    <t>Шумская Ульяна Александровна</t>
  </si>
  <si>
    <t>22.12.2007</t>
  </si>
  <si>
    <t>Алексеева Анна Дмитриевна</t>
  </si>
  <si>
    <t>16.10.2007</t>
  </si>
  <si>
    <t>Пензенская обл.</t>
  </si>
  <si>
    <t>Кошкарева Анастасия Андреевна</t>
  </si>
  <si>
    <t>16.05.2007</t>
  </si>
  <si>
    <t>Кащук Валерия Сергеевна</t>
  </si>
  <si>
    <t>27.02.2008</t>
  </si>
  <si>
    <t>Дуляр Софья Дмитриевна</t>
  </si>
  <si>
    <t>10.07.2007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</si>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</sst>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5" fontId="23" fillId="0" borderId="21" xfId="0" applyNumberFormat="1" applyFont="1" applyBorder="1" applyAlignment="1">
      <alignment horizontal="center"/>
    </xf>
    <xf numFmtId="165" fontId="22" fillId="0" borderId="21" xfId="0" applyNumberFormat="1" applyFont="1" applyBorder="1"/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189864</xdr:rowOff>
    </xdr:from>
    <xdr:to>
      <xdr:col>10</xdr:col>
      <xdr:colOff>879476</xdr:colOff>
      <xdr:row>5</xdr:row>
      <xdr:rowOff>31750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1417" y="189864"/>
          <a:ext cx="1704977" cy="1164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222249</xdr:colOff>
      <xdr:row>0</xdr:row>
      <xdr:rowOff>95249</xdr:rowOff>
    </xdr:from>
    <xdr:to>
      <xdr:col>3</xdr:col>
      <xdr:colOff>264583</xdr:colOff>
      <xdr:row>5</xdr:row>
      <xdr:rowOff>158750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22249" y="95249"/>
          <a:ext cx="2021417" cy="138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56"/>
  <sheetViews>
    <sheetView tabSelected="1" view="pageBreakPreview" zoomScale="90" zoomScaleNormal="70" zoomScaleSheetLayoutView="90" zoomScalePageLayoutView="50" workbookViewId="0">
      <selection activeCell="K32" sqref="K3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41.33203125" style="1" customWidth="1"/>
    <col min="5" max="5" width="14.33203125" style="11" customWidth="1"/>
    <col min="6" max="6" width="12.6640625" style="1" customWidth="1"/>
    <col min="7" max="7" width="29.44140625" style="1" customWidth="1"/>
    <col min="8" max="8" width="15.33203125" style="21" customWidth="1"/>
    <col min="9" max="9" width="10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customFormat="1" ht="21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customFormat="1" ht="2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customFormat="1" ht="2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customFormat="1" ht="21" x14ac:dyDescent="0.25">
      <c r="A5" s="107" t="s">
        <v>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customFormat="1" ht="28.8" x14ac:dyDescent="0.25">
      <c r="A6" s="99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105" t="s">
        <v>61</v>
      </c>
      <c r="B10" s="93"/>
      <c r="C10" s="93"/>
      <c r="D10" s="93"/>
      <c r="E10" s="93"/>
      <c r="F10" s="93"/>
      <c r="G10" s="93"/>
      <c r="H10" s="93"/>
      <c r="I10" s="93"/>
      <c r="J10" s="93"/>
      <c r="K10" s="106"/>
    </row>
    <row r="11" spans="1:11" ht="19.5" customHeight="1" x14ac:dyDescent="0.25">
      <c r="A11" s="92" t="s">
        <v>47</v>
      </c>
      <c r="B11" s="93"/>
      <c r="C11" s="93"/>
      <c r="D11" s="93"/>
      <c r="E11" s="93"/>
      <c r="F11" s="93"/>
      <c r="G11" s="93"/>
      <c r="H11" s="93"/>
      <c r="I11" s="93"/>
      <c r="J11" s="93"/>
      <c r="K11" s="94"/>
    </row>
    <row r="12" spans="1:11" ht="5.25" customHeight="1" x14ac:dyDescent="0.25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1:11" ht="15.6" x14ac:dyDescent="0.25">
      <c r="A13" s="95" t="s">
        <v>53</v>
      </c>
      <c r="B13" s="96"/>
      <c r="C13" s="96"/>
      <c r="D13" s="96"/>
      <c r="E13" s="2"/>
      <c r="F13" s="82" t="s">
        <v>63</v>
      </c>
      <c r="G13" s="82"/>
      <c r="H13" s="12"/>
      <c r="I13" s="12"/>
      <c r="J13" s="3"/>
      <c r="K13" s="4" t="s">
        <v>65</v>
      </c>
    </row>
    <row r="14" spans="1:11" ht="15.6" x14ac:dyDescent="0.25">
      <c r="A14" s="97" t="s">
        <v>62</v>
      </c>
      <c r="B14" s="98"/>
      <c r="C14" s="98"/>
      <c r="D14" s="98"/>
      <c r="E14" s="5"/>
      <c r="F14" s="30" t="s">
        <v>64</v>
      </c>
      <c r="G14" s="30"/>
      <c r="H14" s="13"/>
      <c r="I14" s="13"/>
      <c r="J14" s="6"/>
      <c r="K14" s="7" t="s">
        <v>60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48</v>
      </c>
      <c r="H16" s="69" t="s">
        <v>29</v>
      </c>
      <c r="I16" s="70"/>
      <c r="J16" s="70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83" t="s">
        <v>56</v>
      </c>
      <c r="H17" s="69" t="s">
        <v>31</v>
      </c>
      <c r="I17" s="70"/>
      <c r="J17" s="70"/>
      <c r="K17" s="54" t="s">
        <v>54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83" t="s">
        <v>59</v>
      </c>
      <c r="H18" s="69" t="s">
        <v>32</v>
      </c>
      <c r="I18" s="70"/>
      <c r="J18" s="70"/>
      <c r="K18" s="54" t="s">
        <v>55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84" t="s">
        <v>66</v>
      </c>
      <c r="H19" s="68" t="s">
        <v>30</v>
      </c>
      <c r="I19" s="71"/>
      <c r="J19" s="72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2" t="s">
        <v>57</v>
      </c>
      <c r="I21" s="62" t="s">
        <v>58</v>
      </c>
      <c r="J21" s="63" t="s">
        <v>18</v>
      </c>
      <c r="K21" s="63" t="s">
        <v>9</v>
      </c>
    </row>
    <row r="22" spans="1:11" ht="24.9" customHeight="1" x14ac:dyDescent="0.3">
      <c r="A22" s="86">
        <v>1</v>
      </c>
      <c r="B22" s="129">
        <v>386</v>
      </c>
      <c r="C22" s="129">
        <v>10091081768</v>
      </c>
      <c r="D22" s="86" t="s">
        <v>67</v>
      </c>
      <c r="E22" s="86" t="s">
        <v>68</v>
      </c>
      <c r="F22" s="86" t="s">
        <v>20</v>
      </c>
      <c r="G22" s="86" t="s">
        <v>69</v>
      </c>
      <c r="H22" s="85"/>
      <c r="I22" s="88"/>
      <c r="J22" s="66"/>
      <c r="K22" s="67"/>
    </row>
    <row r="23" spans="1:11" ht="24.9" customHeight="1" x14ac:dyDescent="0.3">
      <c r="A23" s="86">
        <v>2</v>
      </c>
      <c r="B23" s="129">
        <v>63</v>
      </c>
      <c r="C23" s="129">
        <v>10093066430</v>
      </c>
      <c r="D23" s="86" t="s">
        <v>70</v>
      </c>
      <c r="E23" s="86" t="s">
        <v>71</v>
      </c>
      <c r="F23" s="86" t="s">
        <v>20</v>
      </c>
      <c r="G23" s="86" t="s">
        <v>72</v>
      </c>
      <c r="H23" s="85"/>
      <c r="I23" s="88"/>
      <c r="J23" s="66"/>
      <c r="K23" s="67"/>
    </row>
    <row r="24" spans="1:11" ht="24.9" customHeight="1" x14ac:dyDescent="0.3">
      <c r="A24" s="86">
        <v>3</v>
      </c>
      <c r="B24" s="129">
        <v>23</v>
      </c>
      <c r="C24" s="129">
        <v>10091230096</v>
      </c>
      <c r="D24" s="86" t="s">
        <v>73</v>
      </c>
      <c r="E24" s="86" t="s">
        <v>74</v>
      </c>
      <c r="F24" s="86" t="s">
        <v>20</v>
      </c>
      <c r="G24" s="86" t="s">
        <v>72</v>
      </c>
      <c r="H24" s="85"/>
      <c r="I24" s="88"/>
      <c r="J24" s="66"/>
      <c r="K24" s="67"/>
    </row>
    <row r="25" spans="1:11" ht="24.9" customHeight="1" x14ac:dyDescent="0.3">
      <c r="A25" s="86">
        <v>4</v>
      </c>
      <c r="B25" s="129">
        <v>31</v>
      </c>
      <c r="C25" s="129">
        <v>10090062561</v>
      </c>
      <c r="D25" s="86" t="s">
        <v>75</v>
      </c>
      <c r="E25" s="86" t="s">
        <v>76</v>
      </c>
      <c r="F25" s="86" t="s">
        <v>20</v>
      </c>
      <c r="G25" s="86" t="s">
        <v>72</v>
      </c>
      <c r="H25" s="85"/>
      <c r="I25" s="88"/>
      <c r="J25" s="66"/>
      <c r="K25" s="67"/>
    </row>
    <row r="26" spans="1:11" ht="24.9" customHeight="1" x14ac:dyDescent="0.3">
      <c r="A26" s="86">
        <v>5</v>
      </c>
      <c r="B26" s="129">
        <v>648</v>
      </c>
      <c r="C26" s="129">
        <v>10094915692</v>
      </c>
      <c r="D26" s="86" t="s">
        <v>77</v>
      </c>
      <c r="E26" s="86" t="s">
        <v>78</v>
      </c>
      <c r="F26" s="86" t="s">
        <v>20</v>
      </c>
      <c r="G26" s="86" t="s">
        <v>79</v>
      </c>
      <c r="H26" s="85"/>
      <c r="I26" s="88"/>
      <c r="J26" s="66"/>
      <c r="K26" s="67"/>
    </row>
    <row r="27" spans="1:11" ht="24.9" customHeight="1" x14ac:dyDescent="0.3">
      <c r="A27" s="86">
        <v>6</v>
      </c>
      <c r="B27" s="129">
        <v>883</v>
      </c>
      <c r="C27" s="129">
        <v>10110290084</v>
      </c>
      <c r="D27" s="86" t="s">
        <v>80</v>
      </c>
      <c r="E27" s="86" t="s">
        <v>81</v>
      </c>
      <c r="F27" s="86" t="s">
        <v>44</v>
      </c>
      <c r="G27" s="86" t="s">
        <v>79</v>
      </c>
      <c r="H27" s="85"/>
      <c r="I27" s="88"/>
      <c r="J27" s="66"/>
      <c r="K27" s="67"/>
    </row>
    <row r="28" spans="1:11" ht="24.9" customHeight="1" x14ac:dyDescent="0.3">
      <c r="A28" s="86">
        <v>7</v>
      </c>
      <c r="B28" s="129">
        <v>777</v>
      </c>
      <c r="C28" s="129">
        <v>10112255050</v>
      </c>
      <c r="D28" s="86" t="s">
        <v>82</v>
      </c>
      <c r="E28" s="86" t="s">
        <v>83</v>
      </c>
      <c r="F28" s="86" t="s">
        <v>20</v>
      </c>
      <c r="G28" s="86" t="s">
        <v>84</v>
      </c>
      <c r="H28" s="85"/>
      <c r="I28" s="88"/>
      <c r="J28" s="66"/>
      <c r="K28" s="67"/>
    </row>
    <row r="29" spans="1:11" ht="24.9" customHeight="1" x14ac:dyDescent="0.3">
      <c r="A29" s="86">
        <v>8</v>
      </c>
      <c r="B29" s="129">
        <v>932</v>
      </c>
      <c r="C29" s="129">
        <v>10126400377</v>
      </c>
      <c r="D29" s="86" t="s">
        <v>85</v>
      </c>
      <c r="E29" s="86" t="s">
        <v>86</v>
      </c>
      <c r="F29" s="86" t="s">
        <v>20</v>
      </c>
      <c r="G29" s="86" t="s">
        <v>87</v>
      </c>
      <c r="H29" s="85"/>
      <c r="I29" s="88"/>
      <c r="J29" s="66"/>
      <c r="K29" s="67"/>
    </row>
    <row r="30" spans="1:11" ht="24.9" customHeight="1" x14ac:dyDescent="0.3">
      <c r="A30" s="86">
        <v>9</v>
      </c>
      <c r="B30" s="129">
        <v>178</v>
      </c>
      <c r="C30" s="129">
        <v>10144262828</v>
      </c>
      <c r="D30" s="86" t="s">
        <v>88</v>
      </c>
      <c r="E30" s="86" t="s">
        <v>89</v>
      </c>
      <c r="F30" s="86" t="s">
        <v>20</v>
      </c>
      <c r="G30" s="86" t="s">
        <v>90</v>
      </c>
      <c r="H30" s="87"/>
      <c r="I30" s="88"/>
      <c r="J30" s="66"/>
      <c r="K30" s="67"/>
    </row>
    <row r="31" spans="1:11" ht="24.9" customHeight="1" x14ac:dyDescent="0.3">
      <c r="A31" s="86">
        <v>10</v>
      </c>
      <c r="B31" s="129">
        <v>73</v>
      </c>
      <c r="C31" s="129">
        <v>10077945039</v>
      </c>
      <c r="D31" s="86" t="s">
        <v>91</v>
      </c>
      <c r="E31" s="86" t="s">
        <v>92</v>
      </c>
      <c r="F31" s="86" t="s">
        <v>17</v>
      </c>
      <c r="G31" s="86" t="s">
        <v>79</v>
      </c>
      <c r="H31" s="85"/>
      <c r="I31" s="88"/>
      <c r="J31" s="66"/>
      <c r="K31" s="67"/>
    </row>
    <row r="32" spans="1:11" ht="24.9" customHeight="1" x14ac:dyDescent="0.3">
      <c r="A32" s="86">
        <v>11</v>
      </c>
      <c r="B32" s="129">
        <v>583</v>
      </c>
      <c r="C32" s="129">
        <v>10090061955</v>
      </c>
      <c r="D32" s="86" t="s">
        <v>93</v>
      </c>
      <c r="E32" s="86" t="s">
        <v>94</v>
      </c>
      <c r="F32" s="86" t="s">
        <v>17</v>
      </c>
      <c r="G32" s="86" t="s">
        <v>95</v>
      </c>
      <c r="H32" s="85"/>
      <c r="I32" s="88"/>
      <c r="J32" s="66"/>
      <c r="K32" s="67"/>
    </row>
    <row r="33" spans="1:11" ht="24.9" customHeight="1" x14ac:dyDescent="0.25">
      <c r="A33" s="86">
        <v>12</v>
      </c>
      <c r="B33" s="129">
        <v>696</v>
      </c>
      <c r="C33" s="129">
        <v>10137962474</v>
      </c>
      <c r="D33" s="86" t="s">
        <v>96</v>
      </c>
      <c r="E33" s="86" t="s">
        <v>97</v>
      </c>
      <c r="F33" s="86" t="s">
        <v>44</v>
      </c>
      <c r="G33" s="86" t="s">
        <v>79</v>
      </c>
      <c r="H33" s="86"/>
      <c r="I33" s="73"/>
      <c r="J33" s="66"/>
      <c r="K33" s="67"/>
    </row>
    <row r="34" spans="1:11" ht="24.9" customHeight="1" x14ac:dyDescent="0.25">
      <c r="A34" s="86" t="s">
        <v>102</v>
      </c>
      <c r="B34" s="129">
        <v>48</v>
      </c>
      <c r="C34" s="129">
        <v>10116086449</v>
      </c>
      <c r="D34" s="86" t="s">
        <v>98</v>
      </c>
      <c r="E34" s="86" t="s">
        <v>99</v>
      </c>
      <c r="F34" s="86" t="s">
        <v>44</v>
      </c>
      <c r="G34" s="86" t="s">
        <v>79</v>
      </c>
      <c r="H34" s="86"/>
      <c r="I34" s="73"/>
      <c r="J34" s="66"/>
      <c r="K34" s="67"/>
    </row>
    <row r="35" spans="1:11" ht="24.9" customHeight="1" x14ac:dyDescent="0.25">
      <c r="A35" s="86" t="s">
        <v>102</v>
      </c>
      <c r="B35" s="129">
        <v>878</v>
      </c>
      <c r="C35" s="129">
        <v>10104993083</v>
      </c>
      <c r="D35" s="86" t="s">
        <v>100</v>
      </c>
      <c r="E35" s="86" t="s">
        <v>101</v>
      </c>
      <c r="F35" s="86" t="s">
        <v>20</v>
      </c>
      <c r="G35" s="86" t="s">
        <v>90</v>
      </c>
      <c r="H35" s="86"/>
      <c r="I35" s="73"/>
      <c r="J35" s="66"/>
      <c r="K35" s="67"/>
    </row>
    <row r="36" spans="1:11" ht="12.75" customHeight="1" x14ac:dyDescent="0.3">
      <c r="A36" s="75"/>
      <c r="B36" s="76"/>
      <c r="C36" s="76"/>
      <c r="D36" s="77"/>
      <c r="E36" s="78"/>
      <c r="F36" s="79"/>
      <c r="G36" s="79"/>
      <c r="H36" s="80"/>
      <c r="I36" s="80"/>
      <c r="J36" s="81"/>
      <c r="K36" s="81"/>
    </row>
    <row r="37" spans="1:11" ht="12.75" customHeight="1" x14ac:dyDescent="0.25">
      <c r="A37" s="117" t="s">
        <v>3</v>
      </c>
      <c r="B37" s="118"/>
      <c r="C37" s="118"/>
      <c r="D37" s="118"/>
      <c r="E37" s="74"/>
      <c r="F37" s="74"/>
      <c r="G37" s="119" t="s">
        <v>25</v>
      </c>
      <c r="H37" s="119"/>
      <c r="I37" s="118"/>
      <c r="J37" s="119"/>
      <c r="K37" s="120"/>
    </row>
    <row r="38" spans="1:11" x14ac:dyDescent="0.25">
      <c r="A38" s="46" t="s">
        <v>33</v>
      </c>
      <c r="B38" s="17"/>
      <c r="C38" s="17"/>
      <c r="D38" s="47"/>
      <c r="E38" s="19"/>
      <c r="F38" s="44"/>
      <c r="G38" s="18" t="s">
        <v>21</v>
      </c>
      <c r="H38" s="47">
        <v>7</v>
      </c>
      <c r="I38" s="50"/>
      <c r="J38" s="33" t="s">
        <v>19</v>
      </c>
      <c r="K38" s="53">
        <f>COUNTIF(F19:F27,"ЗМС")</f>
        <v>0</v>
      </c>
    </row>
    <row r="39" spans="1:11" x14ac:dyDescent="0.25">
      <c r="A39" s="46" t="s">
        <v>34</v>
      </c>
      <c r="B39" s="17"/>
      <c r="C39" s="17"/>
      <c r="D39" s="47"/>
      <c r="E39" s="1"/>
      <c r="F39" s="45"/>
      <c r="G39" s="20" t="s">
        <v>42</v>
      </c>
      <c r="H39" s="89">
        <v>14</v>
      </c>
      <c r="I39" s="42"/>
      <c r="J39" s="33" t="s">
        <v>15</v>
      </c>
      <c r="K39" s="53">
        <f>COUNTIF(F19:F27,"МСМК")</f>
        <v>0</v>
      </c>
    </row>
    <row r="40" spans="1:11" x14ac:dyDescent="0.25">
      <c r="A40" s="46" t="s">
        <v>35</v>
      </c>
      <c r="B40" s="17"/>
      <c r="C40" s="17"/>
      <c r="D40" s="47"/>
      <c r="E40" s="1"/>
      <c r="F40" s="45"/>
      <c r="G40" s="20" t="s">
        <v>43</v>
      </c>
      <c r="H40" s="89">
        <f>H41+H42+H44</f>
        <v>12</v>
      </c>
      <c r="I40" s="42"/>
      <c r="J40" s="33" t="s">
        <v>17</v>
      </c>
      <c r="K40" s="53">
        <v>2</v>
      </c>
    </row>
    <row r="41" spans="1:11" x14ac:dyDescent="0.25">
      <c r="A41" s="46" t="s">
        <v>36</v>
      </c>
      <c r="B41" s="17"/>
      <c r="C41" s="17"/>
      <c r="D41" s="47"/>
      <c r="E41" s="1"/>
      <c r="F41" s="45"/>
      <c r="G41" s="20" t="s">
        <v>38</v>
      </c>
      <c r="H41" s="90">
        <f>COUNT(A12:A35)</f>
        <v>12</v>
      </c>
      <c r="I41" s="41"/>
      <c r="J41" s="33" t="s">
        <v>20</v>
      </c>
      <c r="K41" s="53">
        <v>9</v>
      </c>
    </row>
    <row r="42" spans="1:11" x14ac:dyDescent="0.25">
      <c r="A42" s="46"/>
      <c r="B42" s="17"/>
      <c r="C42" s="17"/>
      <c r="D42" s="47"/>
      <c r="E42" s="1"/>
      <c r="F42" s="45"/>
      <c r="G42" s="20" t="s">
        <v>39</v>
      </c>
      <c r="H42" s="90">
        <f>COUNTIF(A12:A34,"НФ")</f>
        <v>0</v>
      </c>
      <c r="I42" s="41"/>
      <c r="J42" s="60" t="s">
        <v>44</v>
      </c>
      <c r="K42" s="53">
        <f>COUNTIF(F19:F27,"1 сп.р.")</f>
        <v>1</v>
      </c>
    </row>
    <row r="43" spans="1:11" x14ac:dyDescent="0.25">
      <c r="A43" s="46"/>
      <c r="B43" s="17"/>
      <c r="C43" s="17"/>
      <c r="D43" s="47"/>
      <c r="E43" s="1"/>
      <c r="F43" s="45"/>
      <c r="G43" s="20" t="s">
        <v>40</v>
      </c>
      <c r="H43" s="91">
        <v>2</v>
      </c>
      <c r="I43" s="43"/>
      <c r="J43" s="61" t="s">
        <v>46</v>
      </c>
      <c r="K43" s="53">
        <f>COUNTIF(F19:F27,"2 сп.р.")</f>
        <v>0</v>
      </c>
    </row>
    <row r="44" spans="1:11" x14ac:dyDescent="0.25">
      <c r="A44" s="46"/>
      <c r="B44" s="17"/>
      <c r="C44" s="17"/>
      <c r="D44" s="47"/>
      <c r="E44" s="22"/>
      <c r="F44" s="51"/>
      <c r="G44" s="20" t="s">
        <v>41</v>
      </c>
      <c r="H44" s="91">
        <f>COUNTIF(A12:A34,"ДСКВ")</f>
        <v>0</v>
      </c>
      <c r="I44" s="52"/>
      <c r="J44" s="61" t="s">
        <v>45</v>
      </c>
      <c r="K44" s="53">
        <f>COUNTIF(F19:F27,"3 сп.р.")</f>
        <v>0</v>
      </c>
    </row>
    <row r="45" spans="1:11" ht="9.75" customHeight="1" x14ac:dyDescent="0.25">
      <c r="A45" s="23"/>
      <c r="K45" s="24"/>
    </row>
    <row r="46" spans="1:11" ht="15.6" x14ac:dyDescent="0.25">
      <c r="A46" s="122" t="s">
        <v>2</v>
      </c>
      <c r="B46" s="123"/>
      <c r="C46" s="123"/>
      <c r="D46" s="123"/>
      <c r="E46" s="124" t="s">
        <v>7</v>
      </c>
      <c r="F46" s="124"/>
      <c r="G46" s="124"/>
      <c r="H46" s="124"/>
      <c r="I46" s="124" t="s">
        <v>37</v>
      </c>
      <c r="J46" s="124"/>
      <c r="K46" s="125"/>
    </row>
    <row r="47" spans="1:11" x14ac:dyDescent="0.25">
      <c r="A47" s="23"/>
      <c r="B47" s="1"/>
      <c r="C47" s="1"/>
      <c r="E47" s="1"/>
      <c r="F47" s="19"/>
      <c r="G47" s="19"/>
      <c r="H47" s="19"/>
      <c r="I47" s="19"/>
      <c r="J47" s="19"/>
      <c r="K47" s="28"/>
    </row>
    <row r="48" spans="1:11" x14ac:dyDescent="0.25">
      <c r="A48" s="25"/>
      <c r="D48" s="26"/>
      <c r="E48" s="48"/>
      <c r="F48" s="26"/>
      <c r="G48" s="26"/>
      <c r="I48" s="49"/>
      <c r="J48" s="26"/>
      <c r="K48" s="27"/>
    </row>
    <row r="49" spans="1:26" x14ac:dyDescent="0.25">
      <c r="A49" s="25"/>
      <c r="D49" s="26"/>
      <c r="E49" s="48"/>
      <c r="F49" s="26"/>
      <c r="G49" s="26"/>
      <c r="I49" s="49"/>
      <c r="J49" s="26"/>
      <c r="K49" s="27"/>
    </row>
    <row r="50" spans="1:26" x14ac:dyDescent="0.25">
      <c r="A50" s="25"/>
      <c r="D50" s="26"/>
      <c r="E50" s="48"/>
      <c r="F50" s="26"/>
      <c r="G50" s="26"/>
      <c r="I50" s="49"/>
      <c r="J50" s="26"/>
      <c r="K50" s="27"/>
    </row>
    <row r="51" spans="1:26" x14ac:dyDescent="0.25">
      <c r="A51" s="25"/>
      <c r="D51" s="26"/>
      <c r="E51" s="48"/>
      <c r="F51" s="26"/>
      <c r="G51" s="26"/>
      <c r="I51" s="49"/>
      <c r="J51" s="26"/>
      <c r="K51" s="27"/>
    </row>
    <row r="52" spans="1:26" ht="16.2" thickBot="1" x14ac:dyDescent="0.3">
      <c r="A52" s="126" t="str">
        <f>G18</f>
        <v>МЯГКОВА Е.А.(IК, г. Саранск)</v>
      </c>
      <c r="B52" s="127"/>
      <c r="C52" s="127"/>
      <c r="D52" s="127"/>
      <c r="E52" s="127" t="str">
        <f>G17</f>
        <v>ДЫШАКОВ А.С. (ВК, г. Москва)</v>
      </c>
      <c r="F52" s="127"/>
      <c r="G52" s="127"/>
      <c r="H52" s="127"/>
      <c r="I52" s="127" t="str">
        <f>G19</f>
        <v>ИГОНОВА О.М. (IК, г. Саранск)</v>
      </c>
      <c r="J52" s="127"/>
      <c r="K52" s="128"/>
    </row>
    <row r="53" spans="1:26" s="11" customFormat="1" ht="14.4" thickTop="1" x14ac:dyDescent="0.25">
      <c r="A53" s="1"/>
      <c r="B53" s="26"/>
      <c r="C53" s="26"/>
      <c r="D53" s="1"/>
      <c r="F53" s="1"/>
      <c r="G53" s="1"/>
      <c r="H53" s="2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6" customFormat="1" ht="18" x14ac:dyDescent="0.25">
      <c r="B54" s="37"/>
      <c r="C54" s="37"/>
      <c r="E54" s="38"/>
      <c r="H54" s="39"/>
      <c r="I54" s="39"/>
    </row>
    <row r="55" spans="1:26" ht="21" x14ac:dyDescent="0.25">
      <c r="A55" s="34"/>
      <c r="B55" s="34"/>
      <c r="C55" s="35"/>
      <c r="D55" s="121"/>
      <c r="E55" s="121"/>
      <c r="F55" s="121"/>
      <c r="G55" s="121"/>
    </row>
    <row r="56" spans="1:26" ht="18" x14ac:dyDescent="0.25">
      <c r="D56" s="36"/>
    </row>
  </sheetData>
  <autoFilter ref="A21:I21" xr:uid="{00000000-0009-0000-0000-000000000000}">
    <sortState xmlns:xlrd2="http://schemas.microsoft.com/office/spreadsheetml/2017/richdata2" ref="A22:I34">
      <sortCondition ref="I21"/>
    </sortState>
  </autoFilter>
  <sortState xmlns:xlrd2="http://schemas.microsoft.com/office/spreadsheetml/2017/richdata2" ref="A22:G30">
    <sortCondition ref="A22:A30"/>
  </sortState>
  <mergeCells count="25">
    <mergeCell ref="D55:G55"/>
    <mergeCell ref="A46:D46"/>
    <mergeCell ref="E46:H46"/>
    <mergeCell ref="I46:K46"/>
    <mergeCell ref="A52:D52"/>
    <mergeCell ref="E52:H52"/>
    <mergeCell ref="I52:K52"/>
    <mergeCell ref="A15:G15"/>
    <mergeCell ref="H15:K15"/>
    <mergeCell ref="A12:K12"/>
    <mergeCell ref="A37:D37"/>
    <mergeCell ref="G37:K37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Классик</vt:lpstr>
      <vt:lpstr>'ПР Классик'!Заголовки_для_печати</vt:lpstr>
      <vt:lpstr>'ПР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2025-07-25T13:57:25Z</cp:lastPrinted>
  <dcterms:created xsi:type="dcterms:W3CDTF">1996-10-08T23:32:33Z</dcterms:created>
  <dcterms:modified xsi:type="dcterms:W3CDTF">2025-07-25T13:57:29Z</dcterms:modified>
</cp:coreProperties>
</file>