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beloborodova.ov\Desktop\Оксана\Соревнования\ЕИСП\"/>
    </mc:Choice>
  </mc:AlternateContent>
  <bookViews>
    <workbookView xWindow="0" yWindow="0" windowWidth="28800" windowHeight="12435" tabRatio="789"/>
  </bookViews>
  <sheets>
    <sheet name="Парная гонка 4 км юниоры" sheetId="93" r:id="rId1"/>
  </sheets>
  <definedNames>
    <definedName name="_xlnm.Print_Area" localSheetId="0">'Парная гонка 4 км юниоры'!$A$1:$O$50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8" i="93" l="1"/>
  <c r="K35" i="93"/>
  <c r="P35" i="93"/>
  <c r="P29" i="93"/>
  <c r="M37" i="93" l="1"/>
  <c r="M35" i="93"/>
  <c r="M33" i="93"/>
  <c r="M31" i="93"/>
  <c r="Q27" i="93"/>
  <c r="R25" i="93"/>
  <c r="Q23" i="93"/>
  <c r="R23" i="93" s="1"/>
  <c r="P25" i="93"/>
  <c r="P23" i="93"/>
  <c r="L50" i="93" l="1"/>
  <c r="H50" i="93"/>
  <c r="E50" i="93"/>
  <c r="H30" i="93"/>
  <c r="K30" i="93"/>
  <c r="J30" i="93"/>
  <c r="I30" i="93"/>
  <c r="K28" i="93"/>
  <c r="J28" i="93"/>
  <c r="I28" i="93"/>
  <c r="H28" i="93"/>
  <c r="K26" i="93"/>
  <c r="J26" i="93"/>
  <c r="I26" i="93"/>
  <c r="H26" i="93"/>
  <c r="I24" i="93"/>
  <c r="K24" i="93"/>
  <c r="J24" i="93"/>
  <c r="A38" i="93"/>
  <c r="A36" i="93"/>
  <c r="A34" i="93"/>
  <c r="A32" i="93"/>
  <c r="A30" i="93"/>
  <c r="A28" i="93"/>
  <c r="A26" i="93"/>
  <c r="A24" i="93"/>
  <c r="L26" i="93"/>
  <c r="L24" i="93"/>
  <c r="M27" i="93"/>
  <c r="M28" i="93" s="1"/>
  <c r="M29" i="93"/>
  <c r="M30" i="93" s="1"/>
  <c r="L30" i="93" l="1"/>
  <c r="M26" i="93"/>
  <c r="L28" i="93"/>
  <c r="M24" i="93"/>
</calcChain>
</file>

<file path=xl/sharedStrings.xml><?xml version="1.0" encoding="utf-8"?>
<sst xmlns="http://schemas.openxmlformats.org/spreadsheetml/2006/main" count="119" uniqueCount="77">
  <si>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</si>
  <si>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</si>
  <si>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</si>
  <si>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</si>
  <si>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</si>
  <si>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</si>
  <si>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</si>
  <si>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</si>
  <si>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</si>
  <si>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</si>
  <si>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</si>
  <si>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</si>
  <si>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</si>
  <si>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</si>
  <si>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</si>
  <si>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</si>
  <si>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ВЫПОЛНЕНИЕ НТУ ЕВСК</t>
  </si>
  <si>
    <t>ДАТА РОЖД.</t>
  </si>
  <si>
    <t>ДИСТАНЦИЯ: ДЛИНА КРУГА/КРУГОВ</t>
  </si>
  <si>
    <t>UCI ID</t>
  </si>
  <si>
    <t/>
  </si>
  <si>
    <t>ПОКРЫТИЕ ТРЕКА: дерево</t>
  </si>
  <si>
    <t>РЕЗУЛЬТАТ</t>
  </si>
  <si>
    <t>СКОРОСТЬ км/ч</t>
  </si>
  <si>
    <t>ГЛАВНЫЙ СЕКРЕТАРЬ</t>
  </si>
  <si>
    <t>СУДЬЯ НА ФИНИШЕ</t>
  </si>
  <si>
    <t>ИТОГОВЫЙ ПРОТОКОЛ</t>
  </si>
  <si>
    <t>НАЧАЛО ГОНКИ:</t>
  </si>
  <si>
    <t>ОКОНЧАНИЕ ГОНКИ:</t>
  </si>
  <si>
    <t>Департамент спорта города Москвы</t>
  </si>
  <si>
    <t>РСОО "Федерация велосипедного спорта в городе Москве"</t>
  </si>
  <si>
    <t>МЕСТО ПРОВЕДЕНИЯ: г. Москва</t>
  </si>
  <si>
    <t>ДЛИНА ТРЕКА: 333 м</t>
  </si>
  <si>
    <t>НАЗВАНИЕ ТРАССЫ / РЕГ. НОМЕР: АО "СЦП "Крылатское"</t>
  </si>
  <si>
    <t>В.Н.ГНИДЕНКО (ВК, г.Тула)</t>
  </si>
  <si>
    <t>О.В.БЕЛОБОРОДОВА (1кат, г.Москва)</t>
  </si>
  <si>
    <t>А.М.МИЛОШЕВИЧ (1 кат, г.Москва)</t>
  </si>
  <si>
    <t>Температура:</t>
  </si>
  <si>
    <t>Влажность:</t>
  </si>
  <si>
    <t>ВРЕМЯ ПРОМЕЖУТОЧНЫХ ОТРЕЗКОВ</t>
  </si>
  <si>
    <t>трек - парная гонка преследования 4 км</t>
  </si>
  <si>
    <t>ТЕХНИЧЕСКИЙ ДЕЛЕГАТ ФВСР:</t>
  </si>
  <si>
    <t>0-1000 м</t>
  </si>
  <si>
    <t>1000-2000 м</t>
  </si>
  <si>
    <t>2000-3000 м</t>
  </si>
  <si>
    <t>3000-4000 м</t>
  </si>
  <si>
    <t>0,333 км/12</t>
  </si>
  <si>
    <t>МУЖЧИНЫ</t>
  </si>
  <si>
    <t>финал</t>
  </si>
  <si>
    <t>квалификация</t>
  </si>
  <si>
    <t>ПЕРВЕНСТВО РОССИИ</t>
  </si>
  <si>
    <t>ДАТА ПРОВЕДЕНИЯ: 25 октября 2024 года</t>
  </si>
  <si>
    <t>Номер-код ВРВС: 0080221811Я</t>
  </si>
  <si>
    <t>№ ЕКП 2024: 2008770022017489</t>
  </si>
  <si>
    <t>АВЕРИН Алексей</t>
  </si>
  <si>
    <t>МС</t>
  </si>
  <si>
    <t>Москва</t>
  </si>
  <si>
    <t>ДОГОН</t>
  </si>
  <si>
    <t>СУЛТАНОВ Матвей</t>
  </si>
  <si>
    <t>КМС</t>
  </si>
  <si>
    <t>ГАММЕРШМИДТ Антон</t>
  </si>
  <si>
    <t>КУСКОВ Давид</t>
  </si>
  <si>
    <t>НИКИТИН Степан</t>
  </si>
  <si>
    <t>МАРТЫНОВ Александр</t>
  </si>
  <si>
    <t>КРИСАНОВ Кирилл</t>
  </si>
  <si>
    <t>ЖИВЕЧКОВ Илья</t>
  </si>
  <si>
    <t>1 СР</t>
  </si>
  <si>
    <t>БОРТНИКОВ Георгий</t>
  </si>
  <si>
    <t>ТЛЮСТАНГЕЛОВ Даниил</t>
  </si>
  <si>
    <t>ПАЩЕНКО Дмитрий</t>
  </si>
  <si>
    <t>ТАРАСОВ Сергей</t>
  </si>
  <si>
    <t>БАШАРОВ Эльдар</t>
  </si>
  <si>
    <t>ЗАКУСКИН Андрей</t>
  </si>
  <si>
    <t>0:01,14,390</t>
  </si>
  <si>
    <t>МИХАЙЛОВСКИЙ Владимир</t>
  </si>
  <si>
    <t>Московская область</t>
  </si>
  <si>
    <t>ПЛИТАРАК Андрей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</si>
</sst>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:mm:ss.00"/>
    <numFmt numFmtId="165" formatCode="0.0"/>
    <numFmt numFmtId="166" formatCode="m:ss.000"/>
    <numFmt numFmtId="167" formatCode="0.000"/>
  </numFmts>
  <fonts count="21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3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41">
    <xf numFmtId="0" fontId="0" fillId="0" borderId="0" xfId="0"/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8" xfId="0" applyFont="1" applyBorder="1" applyAlignment="1">
      <alignment horizontal="right" vertical="center"/>
    </xf>
    <xf numFmtId="0" fontId="11" fillId="0" borderId="1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14" fontId="11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vertical="center"/>
    </xf>
    <xf numFmtId="14" fontId="11" fillId="0" borderId="18" xfId="0" applyNumberFormat="1" applyFont="1" applyBorder="1" applyAlignment="1">
      <alignment horizontal="right" vertical="center"/>
    </xf>
    <xf numFmtId="14" fontId="5" fillId="0" borderId="4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2" borderId="21" xfId="0" applyFont="1" applyFill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164" fontId="15" fillId="0" borderId="18" xfId="0" applyNumberFormat="1" applyFont="1" applyBorder="1" applyAlignment="1">
      <alignment vertical="center"/>
    </xf>
    <xf numFmtId="164" fontId="15" fillId="0" borderId="19" xfId="0" applyNumberFormat="1" applyFont="1" applyBorder="1" applyAlignment="1">
      <alignment horizontal="right" vertical="center"/>
    </xf>
    <xf numFmtId="165" fontId="15" fillId="0" borderId="18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left" vertical="center"/>
    </xf>
    <xf numFmtId="49" fontId="11" fillId="0" borderId="4" xfId="2" applyNumberFormat="1" applyFont="1" applyBorder="1" applyAlignment="1">
      <alignment vertical="center"/>
    </xf>
    <xf numFmtId="9" fontId="11" fillId="0" borderId="4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right" vertical="center"/>
    </xf>
    <xf numFmtId="0" fontId="13" fillId="2" borderId="4" xfId="0" applyFont="1" applyFill="1" applyBorder="1" applyAlignment="1">
      <alignment horizontal="center" vertical="center"/>
    </xf>
    <xf numFmtId="164" fontId="15" fillId="0" borderId="18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14" fontId="11" fillId="0" borderId="4" xfId="0" applyNumberFormat="1" applyFont="1" applyBorder="1" applyAlignment="1">
      <alignment vertical="center"/>
    </xf>
    <xf numFmtId="14" fontId="11" fillId="0" borderId="4" xfId="0" applyNumberFormat="1" applyFont="1" applyBorder="1" applyAlignment="1">
      <alignment horizontal="right" vertical="center"/>
    </xf>
    <xf numFmtId="0" fontId="10" fillId="0" borderId="17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0" fontId="6" fillId="2" borderId="33" xfId="3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166" fontId="5" fillId="0" borderId="38" xfId="0" applyNumberFormat="1" applyFont="1" applyBorder="1" applyAlignment="1">
      <alignment horizontal="center" vertical="center"/>
    </xf>
    <xf numFmtId="166" fontId="17" fillId="0" borderId="38" xfId="0" applyNumberFormat="1" applyFont="1" applyBorder="1" applyAlignment="1">
      <alignment horizontal="center" vertical="center"/>
    </xf>
    <xf numFmtId="167" fontId="5" fillId="0" borderId="38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 wrapText="1"/>
    </xf>
    <xf numFmtId="166" fontId="19" fillId="0" borderId="42" xfId="8" applyNumberFormat="1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166" fontId="18" fillId="0" borderId="38" xfId="8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3" borderId="28" xfId="0" applyFont="1" applyFill="1" applyBorder="1" applyAlignment="1">
      <alignment horizontal="center" vertical="center"/>
    </xf>
    <xf numFmtId="14" fontId="17" fillId="3" borderId="28" xfId="0" applyNumberFormat="1" applyFont="1" applyFill="1" applyBorder="1" applyAlignment="1">
      <alignment horizontal="center" vertical="center"/>
    </xf>
    <xf numFmtId="0" fontId="17" fillId="3" borderId="41" xfId="0" applyFont="1" applyFill="1" applyBorder="1" applyAlignment="1">
      <alignment horizontal="center" vertical="center"/>
    </xf>
    <xf numFmtId="14" fontId="17" fillId="3" borderId="41" xfId="0" applyNumberFormat="1" applyFont="1" applyFill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3" borderId="28" xfId="0" applyNumberFormat="1" applyFont="1" applyFill="1" applyBorder="1" applyAlignment="1">
      <alignment horizontal="left" vertical="center"/>
    </xf>
    <xf numFmtId="0" fontId="17" fillId="3" borderId="41" xfId="0" applyNumberFormat="1" applyFont="1" applyFill="1" applyBorder="1" applyAlignment="1">
      <alignment horizontal="left" vertical="center"/>
    </xf>
    <xf numFmtId="0" fontId="17" fillId="3" borderId="44" xfId="0" applyFont="1" applyFill="1" applyBorder="1" applyAlignment="1">
      <alignment horizontal="center" vertical="center"/>
    </xf>
    <xf numFmtId="14" fontId="17" fillId="3" borderId="44" xfId="0" applyNumberFormat="1" applyFont="1" applyFill="1" applyBorder="1" applyAlignment="1">
      <alignment horizontal="center" vertical="center"/>
    </xf>
    <xf numFmtId="0" fontId="17" fillId="3" borderId="44" xfId="0" applyNumberFormat="1" applyFont="1" applyFill="1" applyBorder="1" applyAlignment="1">
      <alignment horizontal="left" vertical="center"/>
    </xf>
    <xf numFmtId="166" fontId="5" fillId="0" borderId="0" xfId="0" applyNumberFormat="1" applyFont="1" applyAlignment="1">
      <alignment vertical="center"/>
    </xf>
    <xf numFmtId="47" fontId="5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15" fillId="0" borderId="20" xfId="0" applyNumberFormat="1" applyFont="1" applyBorder="1" applyAlignment="1">
      <alignment horizontal="left" vertical="center"/>
    </xf>
    <xf numFmtId="164" fontId="15" fillId="0" borderId="18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164" fontId="15" fillId="0" borderId="3" xfId="0" applyNumberFormat="1" applyFont="1" applyBorder="1" applyAlignment="1">
      <alignment horizontal="left" vertical="center"/>
    </xf>
    <xf numFmtId="164" fontId="15" fillId="0" borderId="4" xfId="0" applyNumberFormat="1" applyFont="1" applyBorder="1" applyAlignment="1">
      <alignment horizontal="left" vertical="center"/>
    </xf>
    <xf numFmtId="164" fontId="15" fillId="0" borderId="16" xfId="0" applyNumberFormat="1" applyFont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25" xfId="3" applyFont="1" applyFill="1" applyBorder="1" applyAlignment="1">
      <alignment horizontal="center" vertical="center" wrapText="1"/>
    </xf>
    <xf numFmtId="0" fontId="6" fillId="2" borderId="33" xfId="3" applyFont="1" applyFill="1" applyBorder="1" applyAlignment="1">
      <alignment horizontal="center" vertical="center" wrapText="1"/>
    </xf>
    <xf numFmtId="14" fontId="6" fillId="2" borderId="29" xfId="3" applyNumberFormat="1" applyFont="1" applyFill="1" applyBorder="1" applyAlignment="1">
      <alignment horizontal="center" vertical="center" wrapText="1"/>
    </xf>
    <xf numFmtId="14" fontId="6" fillId="2" borderId="34" xfId="3" applyNumberFormat="1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2" fontId="6" fillId="2" borderId="25" xfId="3" applyNumberFormat="1" applyFont="1" applyFill="1" applyBorder="1" applyAlignment="1">
      <alignment horizontal="center" vertical="center" wrapText="1"/>
    </xf>
    <xf numFmtId="2" fontId="6" fillId="2" borderId="33" xfId="3" applyNumberFormat="1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6"/>
    <cellStyle name="Обычный 2 3" xfId="5"/>
    <cellStyle name="Обычный 3" xfId="7"/>
    <cellStyle name="Обычный 4" xfId="4"/>
    <cellStyle name="Обычный_ID4938_RS_1" xfId="8"/>
    <cellStyle name="Обычный_Стартовый протокол Смирнов_20101106_Results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76198</xdr:colOff>
      <xdr:row>0</xdr:row>
      <xdr:rowOff>32656</xdr:rowOff>
    </xdr:from>
    <xdr:to>
      <xdr:col>1</xdr:col>
      <xdr:colOff>431075</xdr:colOff>
      <xdr:row>3</xdr:row>
      <xdr:rowOff>138895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7AD1F46A-3F1B-4D4A-9A3E-438B2AB98112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8" y="32656"/>
          <a:ext cx="812077" cy="807279"/>
        </a:xfrm>
        <a:prstGeom prst="rect">
          <a:avLst/>
        </a:prstGeom>
      </xdr:spPr>
    </xdr:pic>
    <xdr:clientData/>
  </xdr:twoCellAnchor>
  <xdr:twoCellAnchor editAs="oneCell">
    <xdr:from>
      <xdr:col>2</xdr:col>
      <xdr:colOff>58678</xdr:colOff>
      <xdr:row>0</xdr:row>
      <xdr:rowOff>70955</xdr:rowOff>
    </xdr:from>
    <xdr:to>
      <xdr:col>3</xdr:col>
      <xdr:colOff>385242</xdr:colOff>
      <xdr:row>3</xdr:row>
      <xdr:rowOff>125485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330548C3-D627-4461-A56D-38C18DC9A7F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138" y="70955"/>
          <a:ext cx="1172384" cy="755570"/>
        </a:xfrm>
        <a:prstGeom prst="rect">
          <a:avLst/>
        </a:prstGeom>
      </xdr:spPr>
    </xdr:pic>
    <xdr:clientData/>
  </xdr:twoCellAnchor>
  <xdr:twoCellAnchor editAs="oneCell">
    <xdr:from>
      <xdr:col>13</xdr:col>
      <xdr:colOff>166077</xdr:colOff>
      <xdr:row>0</xdr:row>
      <xdr:rowOff>87923</xdr:rowOff>
    </xdr:from>
    <xdr:to>
      <xdr:col>14</xdr:col>
      <xdr:colOff>770495</xdr:colOff>
      <xdr:row>2</xdr:row>
      <xdr:rowOff>222994</xdr:rowOff>
    </xdr:to>
    <xdr:grpSp>
      <xdr:nvGrpSpPr>
        <xdr:cNvPr id="5" name="Group 13">
          <a:extLst>
            <a:ext uri="{FF2B5EF4-FFF2-40B4-BE49-F238E27FC236}">
              <a16:creationId xmlns="" xmlns:a16="http://schemas.microsoft.com/office/drawing/2014/main" id="{3315DC60-B88B-4565-9560-05CF3AFA4F07}"/>
            </a:ext>
          </a:extLst>
        </xdr:cNvPr>
        <xdr:cNvGrpSpPr/>
      </xdr:nvGrpSpPr>
      <xdr:grpSpPr>
        <a:xfrm>
          <a:off x="11730404" y="87923"/>
          <a:ext cx="1495860" cy="672379"/>
          <a:chOff x="0" y="0"/>
          <a:chExt cx="771525" cy="423545"/>
        </a:xfrm>
      </xdr:grpSpPr>
      <xdr:pic>
        <xdr:nvPicPr>
          <xdr:cNvPr id="6" name="image1.jpeg">
            <a:extLst>
              <a:ext uri="{FF2B5EF4-FFF2-40B4-BE49-F238E27FC236}">
                <a16:creationId xmlns="" xmlns:a16="http://schemas.microsoft.com/office/drawing/2014/main" id="{4AB4E821-FEA4-4DFC-9BD3-F762A668EC1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361213" cy="423341"/>
          </a:xfrm>
          <a:prstGeom prst="rect">
            <a:avLst/>
          </a:prstGeom>
        </xdr:spPr>
      </xdr:pic>
      <xdr:pic>
        <xdr:nvPicPr>
          <xdr:cNvPr id="7" name="image2.jpeg">
            <a:extLst>
              <a:ext uri="{FF2B5EF4-FFF2-40B4-BE49-F238E27FC236}">
                <a16:creationId xmlns="" xmlns:a16="http://schemas.microsoft.com/office/drawing/2014/main" id="{837D506F-0287-4D36-87A9-BD990D20277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5158" y="31623"/>
            <a:ext cx="396227" cy="37000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tabSelected="1" view="pageBreakPreview" topLeftCell="A13" zoomScale="78" zoomScaleNormal="78" zoomScaleSheetLayoutView="78" workbookViewId="0">
      <selection activeCell="S32" sqref="S32"/>
    </sheetView>
  </sheetViews>
  <sheetFormatPr defaultColWidth="9.28515625" defaultRowHeight="12.75" x14ac:dyDescent="0.2"/>
  <cols>
    <col min="1" max="1" width="7" style="44" customWidth="1"/>
    <col min="2" max="2" width="7.7109375" style="52" customWidth="1"/>
    <col min="3" max="3" width="13" style="52" customWidth="1"/>
    <col min="4" max="4" width="26.28515625" style="44" customWidth="1"/>
    <col min="5" max="5" width="12.28515625" style="53" customWidth="1"/>
    <col min="6" max="6" width="8.7109375" style="44" customWidth="1"/>
    <col min="7" max="7" width="24.28515625" style="44" customWidth="1"/>
    <col min="8" max="11" width="13.42578125" style="44" customWidth="1"/>
    <col min="12" max="13" width="10.28515625" style="44" customWidth="1"/>
    <col min="14" max="14" width="13.28515625" style="44" customWidth="1"/>
    <col min="15" max="15" width="14.28515625" style="44" customWidth="1"/>
    <col min="16" max="16384" width="9.28515625" style="44"/>
  </cols>
  <sheetData>
    <row r="1" spans="1:15" ht="21" customHeight="1" x14ac:dyDescent="0.2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5" ht="21" customHeight="1" x14ac:dyDescent="0.2">
      <c r="A2" s="90" t="s">
        <v>29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15" ht="21" customHeight="1" x14ac:dyDescent="0.2">
      <c r="A3" s="90" t="s">
        <v>7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4" spans="1:15" ht="21" customHeight="1" x14ac:dyDescent="0.2">
      <c r="A4" s="90" t="s">
        <v>30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</row>
    <row r="5" spans="1:15" ht="12.6" customHeight="1" x14ac:dyDescent="0.2">
      <c r="A5" s="90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</row>
    <row r="6" spans="1:15" s="45" customFormat="1" ht="20.25" customHeight="1" x14ac:dyDescent="0.2">
      <c r="A6" s="89" t="s">
        <v>50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</row>
    <row r="7" spans="1:15" s="45" customFormat="1" ht="18" customHeight="1" x14ac:dyDescent="0.2">
      <c r="A7" s="93" t="s">
        <v>13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</row>
    <row r="8" spans="1:15" s="45" customFormat="1" ht="7.5" customHeight="1" thickBot="1" x14ac:dyDescent="0.2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</row>
    <row r="9" spans="1:15" ht="24" customHeight="1" thickTop="1" x14ac:dyDescent="0.2">
      <c r="A9" s="94" t="s">
        <v>26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6"/>
    </row>
    <row r="10" spans="1:15" ht="18" customHeight="1" x14ac:dyDescent="0.2">
      <c r="A10" s="97" t="s">
        <v>40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9"/>
    </row>
    <row r="11" spans="1:15" ht="19.5" customHeight="1" x14ac:dyDescent="0.2">
      <c r="A11" s="97" t="s">
        <v>47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9"/>
    </row>
    <row r="12" spans="1:15" ht="12" customHeight="1" x14ac:dyDescent="0.2">
      <c r="A12" s="100"/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2"/>
    </row>
    <row r="13" spans="1:15" ht="15.75" x14ac:dyDescent="0.2">
      <c r="A13" s="32" t="s">
        <v>31</v>
      </c>
      <c r="B13" s="7"/>
      <c r="C13" s="20"/>
      <c r="D13" s="19"/>
      <c r="E13" s="21"/>
      <c r="F13" s="1"/>
      <c r="G13" s="26" t="s">
        <v>27</v>
      </c>
      <c r="H13" s="1"/>
      <c r="I13" s="1"/>
      <c r="J13" s="1"/>
      <c r="K13" s="1"/>
      <c r="L13" s="1"/>
      <c r="M13" s="1"/>
      <c r="N13" s="12"/>
      <c r="O13" s="13" t="s">
        <v>52</v>
      </c>
    </row>
    <row r="14" spans="1:15" ht="15.75" x14ac:dyDescent="0.2">
      <c r="A14" s="46" t="s">
        <v>51</v>
      </c>
      <c r="B14" s="5"/>
      <c r="C14" s="5"/>
      <c r="D14" s="25"/>
      <c r="E14" s="22"/>
      <c r="F14" s="2"/>
      <c r="G14" s="27" t="s">
        <v>28</v>
      </c>
      <c r="H14" s="2"/>
      <c r="I14" s="2"/>
      <c r="J14" s="2"/>
      <c r="K14" s="2"/>
      <c r="L14" s="2"/>
      <c r="M14" s="2"/>
      <c r="N14" s="14"/>
      <c r="O14" s="15" t="s">
        <v>53</v>
      </c>
    </row>
    <row r="15" spans="1:15" ht="15" x14ac:dyDescent="0.2">
      <c r="A15" s="103" t="s">
        <v>6</v>
      </c>
      <c r="B15" s="104"/>
      <c r="C15" s="104"/>
      <c r="D15" s="104"/>
      <c r="E15" s="104"/>
      <c r="F15" s="104"/>
      <c r="G15" s="105"/>
      <c r="H15" s="106" t="s">
        <v>1</v>
      </c>
      <c r="I15" s="104"/>
      <c r="J15" s="104"/>
      <c r="K15" s="104"/>
      <c r="L15" s="104"/>
      <c r="M15" s="104"/>
      <c r="N15" s="104"/>
      <c r="O15" s="107"/>
    </row>
    <row r="16" spans="1:15" ht="15" x14ac:dyDescent="0.2">
      <c r="A16" s="47" t="s">
        <v>41</v>
      </c>
      <c r="B16" s="10"/>
      <c r="C16" s="10"/>
      <c r="D16" s="48"/>
      <c r="E16" s="49"/>
      <c r="F16" s="48"/>
      <c r="G16" s="4" t="s">
        <v>20</v>
      </c>
      <c r="H16" s="108" t="s">
        <v>33</v>
      </c>
      <c r="I16" s="109"/>
      <c r="J16" s="109"/>
      <c r="K16" s="109"/>
      <c r="L16" s="109"/>
      <c r="M16" s="109"/>
      <c r="N16" s="109"/>
      <c r="O16" s="110"/>
    </row>
    <row r="17" spans="1:22" ht="15" x14ac:dyDescent="0.2">
      <c r="A17" s="47" t="s">
        <v>14</v>
      </c>
      <c r="B17" s="10"/>
      <c r="C17" s="10"/>
      <c r="D17" s="3"/>
      <c r="E17" s="50"/>
      <c r="F17" s="3"/>
      <c r="G17" s="18" t="s">
        <v>34</v>
      </c>
      <c r="H17" s="111" t="s">
        <v>21</v>
      </c>
      <c r="I17" s="112"/>
      <c r="J17" s="112"/>
      <c r="K17" s="112"/>
      <c r="L17" s="112"/>
      <c r="M17" s="112"/>
      <c r="N17" s="112"/>
      <c r="O17" s="113"/>
    </row>
    <row r="18" spans="1:22" ht="15" x14ac:dyDescent="0.2">
      <c r="A18" s="47" t="s">
        <v>15</v>
      </c>
      <c r="B18" s="10"/>
      <c r="C18" s="10"/>
      <c r="D18" s="4"/>
      <c r="E18" s="49"/>
      <c r="F18" s="48"/>
      <c r="G18" s="18" t="s">
        <v>35</v>
      </c>
      <c r="H18" s="111" t="s">
        <v>32</v>
      </c>
      <c r="I18" s="112"/>
      <c r="J18" s="112"/>
      <c r="K18" s="112"/>
      <c r="L18" s="112"/>
      <c r="M18" s="112"/>
      <c r="N18" s="112"/>
      <c r="O18" s="113"/>
    </row>
    <row r="19" spans="1:22" ht="15.75" thickBot="1" x14ac:dyDescent="0.25">
      <c r="A19" s="51" t="s">
        <v>12</v>
      </c>
      <c r="B19" s="9"/>
      <c r="C19" s="9"/>
      <c r="D19" s="8"/>
      <c r="E19" s="23"/>
      <c r="F19" s="11"/>
      <c r="G19" s="41" t="s">
        <v>36</v>
      </c>
      <c r="H19" s="91" t="s">
        <v>18</v>
      </c>
      <c r="I19" s="92"/>
      <c r="J19" s="92"/>
      <c r="K19" s="43"/>
      <c r="L19" s="35"/>
      <c r="M19" s="35">
        <v>4</v>
      </c>
      <c r="N19" s="33"/>
      <c r="O19" s="34" t="s">
        <v>46</v>
      </c>
      <c r="P19" s="87"/>
      <c r="Q19" s="87"/>
      <c r="V19" s="88"/>
    </row>
    <row r="20" spans="1:22" ht="6.75" customHeight="1" thickTop="1" thickBot="1" x14ac:dyDescent="0.25"/>
    <row r="21" spans="1:22" ht="27" customHeight="1" thickTop="1" x14ac:dyDescent="0.2">
      <c r="A21" s="116" t="s">
        <v>4</v>
      </c>
      <c r="B21" s="118" t="s">
        <v>9</v>
      </c>
      <c r="C21" s="118" t="s">
        <v>19</v>
      </c>
      <c r="D21" s="118" t="s">
        <v>2</v>
      </c>
      <c r="E21" s="120" t="s">
        <v>17</v>
      </c>
      <c r="F21" s="118" t="s">
        <v>5</v>
      </c>
      <c r="G21" s="118" t="s">
        <v>10</v>
      </c>
      <c r="H21" s="122" t="s">
        <v>39</v>
      </c>
      <c r="I21" s="123"/>
      <c r="J21" s="123"/>
      <c r="K21" s="124"/>
      <c r="L21" s="118" t="s">
        <v>22</v>
      </c>
      <c r="M21" s="125" t="s">
        <v>23</v>
      </c>
      <c r="N21" s="127" t="s">
        <v>16</v>
      </c>
      <c r="O21" s="114" t="s">
        <v>11</v>
      </c>
      <c r="P21" s="87"/>
    </row>
    <row r="22" spans="1:22" ht="20.25" customHeight="1" thickBot="1" x14ac:dyDescent="0.25">
      <c r="A22" s="117"/>
      <c r="B22" s="119"/>
      <c r="C22" s="119"/>
      <c r="D22" s="119"/>
      <c r="E22" s="121"/>
      <c r="F22" s="119"/>
      <c r="G22" s="119"/>
      <c r="H22" s="54" t="s">
        <v>42</v>
      </c>
      <c r="I22" s="54" t="s">
        <v>43</v>
      </c>
      <c r="J22" s="54" t="s">
        <v>44</v>
      </c>
      <c r="K22" s="54" t="s">
        <v>45</v>
      </c>
      <c r="L22" s="119"/>
      <c r="M22" s="126"/>
      <c r="N22" s="128"/>
      <c r="O22" s="115"/>
    </row>
    <row r="23" spans="1:22" x14ac:dyDescent="0.2">
      <c r="A23" s="55">
        <v>1</v>
      </c>
      <c r="B23" s="77">
        <v>78</v>
      </c>
      <c r="C23" s="77">
        <v>10113498771</v>
      </c>
      <c r="D23" s="82" t="s">
        <v>54</v>
      </c>
      <c r="E23" s="78">
        <v>38795</v>
      </c>
      <c r="F23" s="77" t="s">
        <v>55</v>
      </c>
      <c r="G23" s="77" t="s">
        <v>56</v>
      </c>
      <c r="H23" s="56">
        <v>7.9550925925925926E-4</v>
      </c>
      <c r="I23" s="57">
        <v>7.1119212962962965E-4</v>
      </c>
      <c r="J23" s="57" t="s">
        <v>57</v>
      </c>
      <c r="K23" s="57"/>
      <c r="L23" s="65"/>
      <c r="M23" s="58"/>
      <c r="N23" s="59" t="s">
        <v>59</v>
      </c>
      <c r="O23" s="60" t="s">
        <v>48</v>
      </c>
      <c r="P23" s="87">
        <f>L23-K23</f>
        <v>0</v>
      </c>
      <c r="Q23" s="87" t="e">
        <f>H23+I23+J23</f>
        <v>#VALUE!</v>
      </c>
      <c r="R23" s="87" t="e">
        <f>L23-Q23</f>
        <v>#VALUE!</v>
      </c>
    </row>
    <row r="24" spans="1:22" ht="13.5" thickBot="1" x14ac:dyDescent="0.25">
      <c r="A24" s="61">
        <f>A23</f>
        <v>1</v>
      </c>
      <c r="B24" s="79">
        <v>100</v>
      </c>
      <c r="C24" s="79">
        <v>10104125642</v>
      </c>
      <c r="D24" s="83" t="s">
        <v>58</v>
      </c>
      <c r="E24" s="80">
        <v>39175</v>
      </c>
      <c r="F24" s="79" t="s">
        <v>59</v>
      </c>
      <c r="G24" s="79" t="s">
        <v>56</v>
      </c>
      <c r="H24" s="62">
        <v>4.7916666666666663E-2</v>
      </c>
      <c r="I24" s="62">
        <f>I23</f>
        <v>7.1119212962962965E-4</v>
      </c>
      <c r="J24" s="62" t="str">
        <f t="shared" ref="J24:M24" si="0">J23</f>
        <v>ДОГОН</v>
      </c>
      <c r="K24" s="62">
        <f t="shared" si="0"/>
        <v>0</v>
      </c>
      <c r="L24" s="62">
        <f t="shared" si="0"/>
        <v>0</v>
      </c>
      <c r="M24" s="62">
        <f t="shared" si="0"/>
        <v>0</v>
      </c>
      <c r="N24" s="63" t="s">
        <v>59</v>
      </c>
      <c r="O24" s="64"/>
    </row>
    <row r="25" spans="1:22" x14ac:dyDescent="0.2">
      <c r="A25" s="55">
        <v>2</v>
      </c>
      <c r="B25" s="81">
        <v>82</v>
      </c>
      <c r="C25" s="77">
        <v>10139175378</v>
      </c>
      <c r="D25" s="82" t="s">
        <v>60</v>
      </c>
      <c r="E25" s="78">
        <v>39878</v>
      </c>
      <c r="F25" s="77" t="s">
        <v>59</v>
      </c>
      <c r="G25" s="77" t="s">
        <v>56</v>
      </c>
      <c r="H25" s="56">
        <v>8.4386574074074084E-4</v>
      </c>
      <c r="I25" s="56">
        <v>7.8127314814814813E-4</v>
      </c>
      <c r="J25" s="56"/>
      <c r="K25" s="56"/>
      <c r="L25" s="65"/>
      <c r="M25" s="58"/>
      <c r="N25" s="59" t="s">
        <v>59</v>
      </c>
      <c r="O25" s="60" t="s">
        <v>48</v>
      </c>
      <c r="P25" s="87">
        <f>L25-K25</f>
        <v>0</v>
      </c>
      <c r="Q25" s="87">
        <v>2.2433101851851854E-3</v>
      </c>
      <c r="R25" s="87">
        <f>L25-Q25</f>
        <v>-2.2433101851851854E-3</v>
      </c>
    </row>
    <row r="26" spans="1:22" ht="13.5" thickBot="1" x14ac:dyDescent="0.25">
      <c r="A26" s="61">
        <f>A25</f>
        <v>2</v>
      </c>
      <c r="B26" s="79">
        <v>89</v>
      </c>
      <c r="C26" s="79">
        <v>10113107135</v>
      </c>
      <c r="D26" s="83" t="s">
        <v>61</v>
      </c>
      <c r="E26" s="80">
        <v>39483</v>
      </c>
      <c r="F26" s="79" t="s">
        <v>59</v>
      </c>
      <c r="G26" s="79" t="s">
        <v>56</v>
      </c>
      <c r="H26" s="62">
        <f>H25</f>
        <v>8.4386574074074084E-4</v>
      </c>
      <c r="I26" s="62">
        <f>I25</f>
        <v>7.8127314814814813E-4</v>
      </c>
      <c r="J26" s="62">
        <f t="shared" ref="J26" si="1">J25</f>
        <v>0</v>
      </c>
      <c r="K26" s="62">
        <f t="shared" ref="K26" si="2">K25</f>
        <v>0</v>
      </c>
      <c r="L26" s="62">
        <f t="shared" ref="L26" si="3">L25</f>
        <v>0</v>
      </c>
      <c r="M26" s="62">
        <f t="shared" ref="M26" si="4">M25</f>
        <v>0</v>
      </c>
      <c r="N26" s="63" t="s">
        <v>59</v>
      </c>
      <c r="O26" s="64"/>
    </row>
    <row r="27" spans="1:22" x14ac:dyDescent="0.2">
      <c r="A27" s="55">
        <v>3</v>
      </c>
      <c r="B27" s="84">
        <v>94</v>
      </c>
      <c r="C27" s="84">
        <v>10132054972</v>
      </c>
      <c r="D27" s="86" t="s">
        <v>62</v>
      </c>
      <c r="E27" s="85">
        <v>39489</v>
      </c>
      <c r="F27" s="84" t="s">
        <v>59</v>
      </c>
      <c r="G27" s="84" t="s">
        <v>56</v>
      </c>
      <c r="H27" s="56">
        <v>8.5791666666666666E-4</v>
      </c>
      <c r="I27" s="56">
        <v>7.3104166666666662E-4</v>
      </c>
      <c r="J27" s="56">
        <v>7.6746527777777783E-4</v>
      </c>
      <c r="K27" s="56">
        <v>7.6813657407407397E-4</v>
      </c>
      <c r="L27" s="65">
        <v>3.1245601851851855E-3</v>
      </c>
      <c r="M27" s="58">
        <f>$M$19/((L27*24))</f>
        <v>53.340840562745861</v>
      </c>
      <c r="N27" s="59" t="s">
        <v>59</v>
      </c>
      <c r="O27" s="60" t="s">
        <v>48</v>
      </c>
      <c r="P27" s="87">
        <v>2.2238541666666669E-3</v>
      </c>
      <c r="Q27" s="87">
        <f>L27-P27</f>
        <v>9.0070601851851857E-4</v>
      </c>
    </row>
    <row r="28" spans="1:22" ht="13.5" thickBot="1" x14ac:dyDescent="0.25">
      <c r="A28" s="61">
        <f>A27</f>
        <v>3</v>
      </c>
      <c r="B28" s="79">
        <v>90</v>
      </c>
      <c r="C28" s="79">
        <v>10151609566</v>
      </c>
      <c r="D28" s="83" t="s">
        <v>63</v>
      </c>
      <c r="E28" s="80">
        <v>39123</v>
      </c>
      <c r="F28" s="79" t="s">
        <v>59</v>
      </c>
      <c r="G28" s="79" t="s">
        <v>56</v>
      </c>
      <c r="H28" s="62">
        <f>H27</f>
        <v>8.5791666666666666E-4</v>
      </c>
      <c r="I28" s="62">
        <f>I27</f>
        <v>7.3104166666666662E-4</v>
      </c>
      <c r="J28" s="62">
        <f t="shared" ref="J28" si="5">J27</f>
        <v>7.6746527777777783E-4</v>
      </c>
      <c r="K28" s="62">
        <f t="shared" ref="K28" si="6">K27</f>
        <v>7.6813657407407397E-4</v>
      </c>
      <c r="L28" s="62">
        <f t="shared" ref="L28" si="7">L27</f>
        <v>3.1245601851851855E-3</v>
      </c>
      <c r="M28" s="62">
        <f t="shared" ref="M28" si="8">M27</f>
        <v>53.340840562745861</v>
      </c>
      <c r="N28" s="63" t="s">
        <v>59</v>
      </c>
      <c r="O28" s="64"/>
    </row>
    <row r="29" spans="1:22" x14ac:dyDescent="0.2">
      <c r="A29" s="55">
        <v>4</v>
      </c>
      <c r="B29" s="76">
        <v>66</v>
      </c>
      <c r="C29" s="84">
        <v>10115494446</v>
      </c>
      <c r="D29" s="86" t="s">
        <v>64</v>
      </c>
      <c r="E29" s="85">
        <v>39359</v>
      </c>
      <c r="F29" s="84" t="s">
        <v>59</v>
      </c>
      <c r="G29" s="84" t="s">
        <v>56</v>
      </c>
      <c r="H29" s="56">
        <v>8.3394675925925921E-4</v>
      </c>
      <c r="I29" s="56">
        <v>7.7488425925925912E-4</v>
      </c>
      <c r="J29" s="56">
        <v>7.9032407407407393E-4</v>
      </c>
      <c r="K29" s="56">
        <v>8.0565972222222226E-4</v>
      </c>
      <c r="L29" s="65">
        <v>3.2048148148148149E-3</v>
      </c>
      <c r="M29" s="58">
        <f>$M$19/((L29*24))</f>
        <v>52.005084941638735</v>
      </c>
      <c r="N29" s="59" t="s">
        <v>66</v>
      </c>
      <c r="O29" s="60" t="s">
        <v>48</v>
      </c>
      <c r="P29" s="87">
        <f>P21-J27</f>
        <v>-7.6746527777777783E-4</v>
      </c>
    </row>
    <row r="30" spans="1:22" ht="13.5" thickBot="1" x14ac:dyDescent="0.25">
      <c r="A30" s="61">
        <f>A29</f>
        <v>4</v>
      </c>
      <c r="B30" s="79">
        <v>62</v>
      </c>
      <c r="C30" s="79">
        <v>10127428274</v>
      </c>
      <c r="D30" s="83" t="s">
        <v>65</v>
      </c>
      <c r="E30" s="80">
        <v>39296</v>
      </c>
      <c r="F30" s="79" t="s">
        <v>59</v>
      </c>
      <c r="G30" s="79" t="s">
        <v>56</v>
      </c>
      <c r="H30" s="62">
        <f>H29</f>
        <v>8.3394675925925921E-4</v>
      </c>
      <c r="I30" s="62">
        <f>I29</f>
        <v>7.7488425925925912E-4</v>
      </c>
      <c r="J30" s="62">
        <f t="shared" ref="J30" si="9">J29</f>
        <v>7.9032407407407393E-4</v>
      </c>
      <c r="K30" s="62">
        <f t="shared" ref="K30" si="10">K29</f>
        <v>8.0565972222222226E-4</v>
      </c>
      <c r="L30" s="62">
        <f t="shared" ref="L30" si="11">L29</f>
        <v>3.2048148148148149E-3</v>
      </c>
      <c r="M30" s="62">
        <f t="shared" ref="M30" si="12">M29</f>
        <v>52.005084941638735</v>
      </c>
      <c r="N30" s="63" t="s">
        <v>66</v>
      </c>
      <c r="O30" s="64"/>
    </row>
    <row r="31" spans="1:22" x14ac:dyDescent="0.2">
      <c r="A31" s="55">
        <v>5</v>
      </c>
      <c r="B31" s="84">
        <v>60</v>
      </c>
      <c r="C31" s="84">
        <v>10100513000</v>
      </c>
      <c r="D31" s="86" t="s">
        <v>67</v>
      </c>
      <c r="E31" s="85">
        <v>38944</v>
      </c>
      <c r="F31" s="84" t="s">
        <v>59</v>
      </c>
      <c r="G31" s="84" t="s">
        <v>56</v>
      </c>
      <c r="H31" s="56">
        <v>8.170601851851851E-4</v>
      </c>
      <c r="I31" s="56">
        <v>7.8978009259259268E-4</v>
      </c>
      <c r="J31" s="56">
        <v>8.3129629629629623E-4</v>
      </c>
      <c r="K31" s="56">
        <v>8.4521990740740738E-4</v>
      </c>
      <c r="L31" s="65">
        <v>3.2833564814814813E-3</v>
      </c>
      <c r="M31" s="58">
        <f>$M$19/((L31*24))</f>
        <v>50.761063444279159</v>
      </c>
      <c r="N31" s="59"/>
      <c r="O31" s="60" t="s">
        <v>49</v>
      </c>
      <c r="P31" s="87"/>
    </row>
    <row r="32" spans="1:22" ht="13.5" thickBot="1" x14ac:dyDescent="0.25">
      <c r="A32" s="61">
        <f>A31</f>
        <v>5</v>
      </c>
      <c r="B32" s="79">
        <v>76</v>
      </c>
      <c r="C32" s="79">
        <v>10092384194</v>
      </c>
      <c r="D32" s="83" t="s">
        <v>68</v>
      </c>
      <c r="E32" s="80">
        <v>38721</v>
      </c>
      <c r="F32" s="79" t="s">
        <v>59</v>
      </c>
      <c r="G32" s="79" t="s">
        <v>56</v>
      </c>
      <c r="H32" s="62"/>
      <c r="I32" s="62"/>
      <c r="J32" s="62"/>
      <c r="K32" s="62"/>
      <c r="L32" s="62"/>
      <c r="M32" s="62"/>
      <c r="N32" s="63"/>
      <c r="O32" s="64"/>
    </row>
    <row r="33" spans="1:18" x14ac:dyDescent="0.2">
      <c r="A33" s="55">
        <v>6</v>
      </c>
      <c r="B33" s="76">
        <v>95</v>
      </c>
      <c r="C33" s="84">
        <v>10130166910</v>
      </c>
      <c r="D33" s="86" t="s">
        <v>69</v>
      </c>
      <c r="E33" s="85">
        <v>39496</v>
      </c>
      <c r="F33" s="84" t="s">
        <v>59</v>
      </c>
      <c r="G33" s="84" t="s">
        <v>56</v>
      </c>
      <c r="H33" s="56">
        <v>8.8559027777777779E-4</v>
      </c>
      <c r="I33" s="56">
        <v>8.2677083333333333E-4</v>
      </c>
      <c r="J33" s="56">
        <v>8.2475694444444447E-4</v>
      </c>
      <c r="K33" s="56">
        <v>8.1863425925925929E-4</v>
      </c>
      <c r="L33" s="65">
        <v>3.3557523148148144E-3</v>
      </c>
      <c r="M33" s="58">
        <f>$M$19/((L33*24))</f>
        <v>49.665961915864486</v>
      </c>
      <c r="N33" s="59"/>
      <c r="O33" s="60" t="s">
        <v>49</v>
      </c>
      <c r="P33" s="87"/>
    </row>
    <row r="34" spans="1:18" ht="13.5" thickBot="1" x14ac:dyDescent="0.25">
      <c r="A34" s="61">
        <f>A33</f>
        <v>6</v>
      </c>
      <c r="B34" s="79">
        <v>101</v>
      </c>
      <c r="C34" s="79">
        <v>10130167314</v>
      </c>
      <c r="D34" s="83" t="s">
        <v>70</v>
      </c>
      <c r="E34" s="80">
        <v>39604</v>
      </c>
      <c r="F34" s="79" t="s">
        <v>59</v>
      </c>
      <c r="G34" s="79" t="s">
        <v>56</v>
      </c>
      <c r="H34" s="62"/>
      <c r="I34" s="62"/>
      <c r="J34" s="62"/>
      <c r="K34" s="62"/>
      <c r="L34" s="62"/>
      <c r="M34" s="62"/>
      <c r="N34" s="63"/>
      <c r="O34" s="64"/>
    </row>
    <row r="35" spans="1:18" x14ac:dyDescent="0.2">
      <c r="A35" s="55">
        <v>7</v>
      </c>
      <c r="B35" s="77">
        <v>79</v>
      </c>
      <c r="C35" s="77">
        <v>10130180347</v>
      </c>
      <c r="D35" s="82" t="s">
        <v>71</v>
      </c>
      <c r="E35" s="78">
        <v>39353</v>
      </c>
      <c r="F35" s="77" t="s">
        <v>66</v>
      </c>
      <c r="G35" s="77" t="s">
        <v>56</v>
      </c>
      <c r="H35" s="56">
        <v>8.7753472222222215E-4</v>
      </c>
      <c r="I35" s="56">
        <v>8.5151620370370372E-4</v>
      </c>
      <c r="J35" s="56" t="s">
        <v>73</v>
      </c>
      <c r="K35" s="56">
        <f>L35-R37</f>
        <v>7.7167824074074031E-4</v>
      </c>
      <c r="L35" s="65">
        <v>3.4787847222222221E-3</v>
      </c>
      <c r="M35" s="58">
        <f>$M$19/((L35*24))</f>
        <v>47.909451137350409</v>
      </c>
      <c r="N35" s="59"/>
      <c r="O35" s="60" t="s">
        <v>49</v>
      </c>
      <c r="P35" s="87">
        <f>J29-H29</f>
        <v>-4.3622685185185279E-5</v>
      </c>
    </row>
    <row r="36" spans="1:18" ht="13.5" thickBot="1" x14ac:dyDescent="0.25">
      <c r="A36" s="61">
        <f>A35</f>
        <v>7</v>
      </c>
      <c r="B36" s="79">
        <v>83</v>
      </c>
      <c r="C36" s="79">
        <v>10139215996</v>
      </c>
      <c r="D36" s="83" t="s">
        <v>72</v>
      </c>
      <c r="E36" s="80">
        <v>39552</v>
      </c>
      <c r="F36" s="79" t="s">
        <v>66</v>
      </c>
      <c r="G36" s="79" t="s">
        <v>56</v>
      </c>
      <c r="H36" s="62"/>
      <c r="I36" s="62"/>
      <c r="J36" s="62"/>
      <c r="K36" s="62"/>
      <c r="L36" s="62"/>
      <c r="M36" s="62"/>
      <c r="N36" s="63"/>
      <c r="O36" s="64"/>
      <c r="P36" s="88"/>
    </row>
    <row r="37" spans="1:18" x14ac:dyDescent="0.2">
      <c r="A37" s="55">
        <v>8</v>
      </c>
      <c r="B37" s="84">
        <v>118</v>
      </c>
      <c r="C37" s="84">
        <v>10128264494</v>
      </c>
      <c r="D37" s="86" t="s">
        <v>74</v>
      </c>
      <c r="E37" s="85">
        <v>39568</v>
      </c>
      <c r="F37" s="84" t="s">
        <v>59</v>
      </c>
      <c r="G37" s="84" t="s">
        <v>75</v>
      </c>
      <c r="H37" s="56">
        <v>9.2890046296296297E-4</v>
      </c>
      <c r="I37" s="56">
        <v>8.8244212962962972E-4</v>
      </c>
      <c r="J37" s="56">
        <v>8.9576388888888898E-4</v>
      </c>
      <c r="K37" s="56">
        <v>8.605555555555557E-4</v>
      </c>
      <c r="L37" s="65">
        <v>3.5676620370370372E-3</v>
      </c>
      <c r="M37" s="58">
        <f>$M$19/((L37*24))</f>
        <v>46.715934675551345</v>
      </c>
      <c r="N37" s="59"/>
      <c r="O37" s="60" t="s">
        <v>49</v>
      </c>
      <c r="P37" s="87">
        <v>1.8113425925925927E-3</v>
      </c>
      <c r="R37" s="88">
        <v>2.7071064814814818E-3</v>
      </c>
    </row>
    <row r="38" spans="1:18" ht="13.5" thickBot="1" x14ac:dyDescent="0.25">
      <c r="A38" s="61">
        <f>A37</f>
        <v>8</v>
      </c>
      <c r="B38" s="79">
        <v>120</v>
      </c>
      <c r="C38" s="79">
        <v>10141781951</v>
      </c>
      <c r="D38" s="83" t="s">
        <v>76</v>
      </c>
      <c r="E38" s="80">
        <v>39869</v>
      </c>
      <c r="F38" s="79" t="s">
        <v>66</v>
      </c>
      <c r="G38" s="79" t="s">
        <v>75</v>
      </c>
      <c r="H38" s="62"/>
      <c r="I38" s="62"/>
      <c r="J38" s="62"/>
      <c r="K38" s="62"/>
      <c r="L38" s="62"/>
      <c r="M38" s="62"/>
      <c r="N38" s="63"/>
      <c r="O38" s="64"/>
      <c r="P38" s="87">
        <f>L37-R37</f>
        <v>8.6055555555555538E-4</v>
      </c>
    </row>
    <row r="39" spans="1:18" ht="11.25" customHeight="1" thickBot="1" x14ac:dyDescent="0.25">
      <c r="A39" s="66"/>
    </row>
    <row r="40" spans="1:18" ht="15.75" thickTop="1" x14ac:dyDescent="0.2">
      <c r="A40" s="129" t="s">
        <v>3</v>
      </c>
      <c r="B40" s="130"/>
      <c r="C40" s="130"/>
      <c r="D40" s="130"/>
      <c r="E40" s="28"/>
      <c r="F40" s="28"/>
      <c r="G40" s="130"/>
      <c r="H40" s="130"/>
      <c r="I40" s="130"/>
      <c r="J40" s="130"/>
      <c r="K40" s="130"/>
      <c r="L40" s="130"/>
      <c r="M40" s="130"/>
      <c r="N40" s="130"/>
      <c r="O40" s="131"/>
    </row>
    <row r="41" spans="1:18" ht="15" x14ac:dyDescent="0.2">
      <c r="A41" s="29" t="s">
        <v>37</v>
      </c>
      <c r="B41" s="10"/>
      <c r="C41" s="36"/>
      <c r="D41" s="10"/>
      <c r="E41" s="37"/>
      <c r="F41" s="10"/>
      <c r="G41" s="38"/>
      <c r="H41" s="31"/>
      <c r="I41" s="3"/>
      <c r="J41" s="3"/>
      <c r="K41" s="3"/>
      <c r="L41" s="3"/>
      <c r="M41" s="3"/>
      <c r="N41" s="39"/>
      <c r="O41" s="30"/>
    </row>
    <row r="42" spans="1:18" ht="15" x14ac:dyDescent="0.2">
      <c r="A42" s="29" t="s">
        <v>38</v>
      </c>
      <c r="B42" s="10"/>
      <c r="C42" s="40"/>
      <c r="D42" s="10"/>
      <c r="E42" s="37"/>
      <c r="F42" s="10"/>
      <c r="G42" s="38"/>
      <c r="H42" s="31"/>
      <c r="I42" s="3"/>
      <c r="J42" s="3"/>
      <c r="K42" s="3"/>
      <c r="L42" s="3"/>
      <c r="M42" s="3"/>
      <c r="N42" s="39"/>
      <c r="O42" s="30"/>
    </row>
    <row r="43" spans="1:18" ht="4.5" customHeight="1" x14ac:dyDescent="0.2">
      <c r="A43" s="16"/>
      <c r="B43" s="6"/>
      <c r="C43" s="6"/>
      <c r="D43" s="3"/>
      <c r="E43" s="24"/>
      <c r="F43" s="3"/>
      <c r="G43" s="3"/>
      <c r="H43" s="3"/>
      <c r="I43" s="3"/>
      <c r="J43" s="3"/>
      <c r="K43" s="3"/>
      <c r="L43" s="3"/>
      <c r="M43" s="3"/>
      <c r="N43" s="3"/>
      <c r="O43" s="17"/>
    </row>
    <row r="44" spans="1:18" ht="15.75" x14ac:dyDescent="0.2">
      <c r="A44" s="132"/>
      <c r="B44" s="133"/>
      <c r="C44" s="133"/>
      <c r="D44" s="133"/>
      <c r="E44" s="133" t="s">
        <v>25</v>
      </c>
      <c r="F44" s="133"/>
      <c r="G44" s="133"/>
      <c r="H44" s="133" t="s">
        <v>8</v>
      </c>
      <c r="I44" s="133"/>
      <c r="J44" s="133"/>
      <c r="K44" s="42"/>
      <c r="L44" s="133" t="s">
        <v>24</v>
      </c>
      <c r="M44" s="133"/>
      <c r="N44" s="133"/>
      <c r="O44" s="134"/>
    </row>
    <row r="45" spans="1:18" ht="15.75" x14ac:dyDescent="0.2">
      <c r="A45" s="67"/>
      <c r="B45" s="68"/>
      <c r="C45" s="68"/>
      <c r="D45" s="68"/>
      <c r="E45" s="68"/>
      <c r="F45" s="69"/>
      <c r="G45" s="69"/>
      <c r="H45" s="69"/>
      <c r="I45" s="69"/>
      <c r="J45" s="69"/>
      <c r="K45" s="69"/>
      <c r="L45" s="69"/>
      <c r="M45" s="69"/>
      <c r="N45" s="69"/>
      <c r="O45" s="70"/>
    </row>
    <row r="46" spans="1:18" ht="15.75" x14ac:dyDescent="0.2">
      <c r="A46" s="67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71"/>
    </row>
    <row r="47" spans="1:18" x14ac:dyDescent="0.2">
      <c r="A47" s="135"/>
      <c r="B47" s="136"/>
      <c r="C47" s="136"/>
      <c r="D47" s="136"/>
      <c r="E47" s="136"/>
      <c r="F47" s="136"/>
      <c r="G47" s="136"/>
      <c r="H47" s="136"/>
      <c r="I47" s="136"/>
      <c r="J47" s="136"/>
      <c r="K47" s="52"/>
      <c r="L47" s="136"/>
      <c r="M47" s="136"/>
      <c r="N47" s="136"/>
      <c r="O47" s="137"/>
    </row>
    <row r="48" spans="1:18" x14ac:dyDescent="0.2">
      <c r="A48" s="72"/>
      <c r="D48" s="52"/>
      <c r="E48" s="73"/>
      <c r="F48" s="52"/>
      <c r="G48" s="52"/>
      <c r="H48" s="52"/>
      <c r="I48" s="52"/>
      <c r="J48" s="52"/>
      <c r="K48" s="52"/>
      <c r="L48" s="52"/>
      <c r="M48" s="52"/>
      <c r="N48" s="52"/>
      <c r="O48" s="74"/>
    </row>
    <row r="49" spans="1:15" x14ac:dyDescent="0.2">
      <c r="A49" s="72"/>
      <c r="D49" s="52"/>
      <c r="E49" s="73"/>
      <c r="F49" s="52"/>
      <c r="G49" s="52"/>
      <c r="H49" s="52"/>
      <c r="I49" s="52"/>
      <c r="J49" s="52"/>
      <c r="K49" s="52"/>
      <c r="L49" s="52"/>
      <c r="M49" s="52"/>
      <c r="N49" s="52"/>
      <c r="O49" s="74"/>
    </row>
    <row r="50" spans="1:15" ht="16.5" thickBot="1" x14ac:dyDescent="0.25">
      <c r="A50" s="138" t="s">
        <v>20</v>
      </c>
      <c r="B50" s="139"/>
      <c r="C50" s="139"/>
      <c r="D50" s="139"/>
      <c r="E50" s="139" t="str">
        <f>G19</f>
        <v>А.М.МИЛОШЕВИЧ (1 кат, г.Москва)</v>
      </c>
      <c r="F50" s="139"/>
      <c r="G50" s="139"/>
      <c r="H50" s="139" t="str">
        <f>G17</f>
        <v>В.Н.ГНИДЕНКО (ВК, г.Тула)</v>
      </c>
      <c r="I50" s="139"/>
      <c r="J50" s="139"/>
      <c r="K50" s="75"/>
      <c r="L50" s="139" t="str">
        <f>G18</f>
        <v>О.В.БЕЛОБОРОДОВА (1кат, г.Москва)</v>
      </c>
      <c r="M50" s="139"/>
      <c r="N50" s="139"/>
      <c r="O50" s="140"/>
    </row>
    <row r="51" spans="1:15" ht="13.5" thickTop="1" x14ac:dyDescent="0.2"/>
  </sheetData>
  <mergeCells count="43">
    <mergeCell ref="A47:E47"/>
    <mergeCell ref="F47:J47"/>
    <mergeCell ref="L47:O47"/>
    <mergeCell ref="A50:D50"/>
    <mergeCell ref="E50:G50"/>
    <mergeCell ref="H50:J50"/>
    <mergeCell ref="L50:O50"/>
    <mergeCell ref="A40:D40"/>
    <mergeCell ref="G40:O40"/>
    <mergeCell ref="A44:D44"/>
    <mergeCell ref="E44:G44"/>
    <mergeCell ref="H44:J44"/>
    <mergeCell ref="L44:O44"/>
    <mergeCell ref="O21:O22"/>
    <mergeCell ref="A21:A22"/>
    <mergeCell ref="B21:B22"/>
    <mergeCell ref="C21:C22"/>
    <mergeCell ref="D21:D22"/>
    <mergeCell ref="E21:E22"/>
    <mergeCell ref="F21:F22"/>
    <mergeCell ref="G21:G22"/>
    <mergeCell ref="H21:K21"/>
    <mergeCell ref="L21:L22"/>
    <mergeCell ref="M21:M22"/>
    <mergeCell ref="N21:N22"/>
    <mergeCell ref="H19:J19"/>
    <mergeCell ref="A7:O7"/>
    <mergeCell ref="A8:O8"/>
    <mergeCell ref="A9:O9"/>
    <mergeCell ref="A10:O10"/>
    <mergeCell ref="A11:O11"/>
    <mergeCell ref="A12:O12"/>
    <mergeCell ref="A15:G15"/>
    <mergeCell ref="H15:O15"/>
    <mergeCell ref="H16:O16"/>
    <mergeCell ref="H17:O17"/>
    <mergeCell ref="H18:O18"/>
    <mergeCell ref="A6:O6"/>
    <mergeCell ref="A1:O1"/>
    <mergeCell ref="A2:O2"/>
    <mergeCell ref="A3:O3"/>
    <mergeCell ref="A4:O4"/>
    <mergeCell ref="A5:O5"/>
  </mergeCells>
  <conditionalFormatting sqref="G41:G42">
    <cfRule type="duplicateValues" dxfId="0" priority="1"/>
  </conditionalFormatting>
  <pageMargins left="0.7" right="0.7" top="0.75" bottom="0.75" header="0.3" footer="0.3"/>
  <pageSetup paperSize="9" scale="3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Парная гонка 4 км юниоры</vt:lpstr>
      <vt:lpstr>'Парная гонка 4 км юниоры'!Область_печати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Белобородова Оксана Викторовна</cp:lastModifiedBy>
  <cp:lastPrinted>2021-05-18T13:50:02Z</cp:lastPrinted>
  <dcterms:created xsi:type="dcterms:W3CDTF">1996-10-08T23:32:33Z</dcterms:created>
  <dcterms:modified xsi:type="dcterms:W3CDTF">2024-11-15T16:45:28Z</dcterms:modified>
</cp:coreProperties>
</file>