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 defaultThemeVersion="124226"/>
  <bookViews>
    <workbookView xWindow="-108" yWindow="-108" windowWidth="19440" windowHeight="12456" tabRatio="789"/>
  </bookViews>
  <sheets>
    <sheet name="ПР Эстафета" sheetId="102" r:id="rId1"/>
  </sheets>
  <definedNames>
    <definedName name="_xlnm._FilterDatabase" localSheetId="0" hidden="1">'ПР Эстафета'!$B$24:$H$24</definedName>
    <definedName name="_xlnm.Print_Titles" localSheetId="0">'ПР Эстафета'!$22:$23</definedName>
    <definedName name="_xlnm.Print_Area" localSheetId="0">'ПР Эстафета'!$A$1:$L$49</definedName>
  </definedNames>
  <calcPr calcId="144525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02" l="1"/>
  <c r="F49" i="102"/>
  <c r="A49" i="102"/>
  <c r="L37" i="102"/>
  <c r="L41" i="102"/>
  <c r="L40" i="102"/>
  <c r="L39" i="102"/>
  <c r="L38" i="102"/>
  <c r="L36" i="102"/>
  <c r="L35" i="102"/>
  <c r="A32" i="102"/>
  <c r="A31" i="102"/>
  <c r="A30" i="102"/>
  <c r="A28" i="102"/>
  <c r="A27" i="102"/>
  <c r="A26" i="102"/>
</calcChain>
</file>

<file path=xl/sharedStrings.xml><?xml version="1.0" encoding="utf-8"?>
<sst xmlns="http://schemas.openxmlformats.org/spreadsheetml/2006/main" count="116" uniqueCount="102">
  <si>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</si>
  <si>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</si>
  <si>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</si>
  <si>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</si>
  <si>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</si>
  <si>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</si>
  <si>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</si>
  <si>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</si>
  <si>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</si>
  <si>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</si>
  <si>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</si>
  <si>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</si>
  <si>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</si>
  <si>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</si>
  <si>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</si>
  <si>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</si>
  <si>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</si>
  <si>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</si>
  <si>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</si>
  <si>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</si>
  <si>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</si>
  <si>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</si>
  <si>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</si>
  <si>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>1 СР</t>
  </si>
  <si>
    <t>Заявлено команд</t>
  </si>
  <si>
    <t>Стартовало команд</t>
  </si>
  <si>
    <t>Финишировало команд</t>
  </si>
  <si>
    <t>Н. финишировало команд</t>
  </si>
  <si>
    <t>Дисквалифицировано команд</t>
  </si>
  <si>
    <t>Н. стартовало команд</t>
  </si>
  <si>
    <t/>
  </si>
  <si>
    <t>СТАТИСТИКА ГОНКИ</t>
  </si>
  <si>
    <t>ТЕРРИТОРИАЛЬНАЯ ПРИНАДЛЕЖНОСТЬ</t>
  </si>
  <si>
    <t>2 СР</t>
  </si>
  <si>
    <t>3 СР</t>
  </si>
  <si>
    <t>ВМХ - эстафета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</si>
  <si>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</si>
  <si>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</si>
  <si>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</si>
  <si>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</si>
  <si>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</si>
  <si>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</si>
  <si>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</si>
  <si>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</si>
  <si>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</si>
  <si>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</si>
  <si>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ВРЕМЯ     ГОНЩИКА</t>
  </si>
  <si>
    <t>СУДЬЯ НА ФИНИШЕ</t>
  </si>
  <si>
    <t>РЕЗУЛЬТАТ</t>
  </si>
  <si>
    <t>№ ВРВС: 0040011611Я</t>
  </si>
  <si>
    <t>Юноши 15-16 лет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</si>
  <si>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</si>
  <si>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</si>
  <si>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</si>
  <si>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МЕЖРЕГИОНАЛЬНЫЕ СОРЕВНОВАНИЯ (ППФО)</t>
  </si>
  <si>
    <t>МЕСТО ПРОВЕДЕНИЯ: г.Пенза</t>
  </si>
  <si>
    <r>
      <t xml:space="preserve">НАЧАЛО ГОНКИ: </t>
    </r>
    <r>
      <rPr>
        <sz val="11"/>
        <rFont val="Times New Roman"/>
        <family val="1"/>
        <charset val="204"/>
      </rPr>
      <t xml:space="preserve">11ч 30м </t>
    </r>
  </si>
  <si>
    <t>ДАТА ПРОВЕДЕНИЯ: 07 июня 2025 г.</t>
  </si>
  <si>
    <r>
      <rPr>
        <b/>
        <sz val="11"/>
        <rFont val="Times New Roman"/>
        <family val="1"/>
        <charset val="204"/>
      </rPr>
      <t>ОКОНЧАНИЕ ГОНКИ:</t>
    </r>
    <r>
      <rPr>
        <sz val="11"/>
        <rFont val="Times New Roman"/>
        <family val="1"/>
        <charset val="204"/>
      </rPr>
      <t xml:space="preserve"> 15ч 30м</t>
    </r>
  </si>
  <si>
    <t>№ ЕКП 2025: 2008580018030590</t>
  </si>
  <si>
    <t>БОЯРОВ В.В. (ВК, г. Саранск)</t>
  </si>
  <si>
    <t>3 м</t>
  </si>
  <si>
    <t>БУКОВА О.Ю. (IК, г. Пенза)</t>
  </si>
  <si>
    <t>372 м</t>
  </si>
  <si>
    <t>123</t>
  </si>
  <si>
    <t>10076198534</t>
  </si>
  <si>
    <t>Журавлев Артем Константинович</t>
  </si>
  <si>
    <t>26.03.2009</t>
  </si>
  <si>
    <t>Мордовия</t>
  </si>
  <si>
    <t>72</t>
  </si>
  <si>
    <t>10080979725</t>
  </si>
  <si>
    <t>Матинов Артем Александрович</t>
  </si>
  <si>
    <t>31.05.2010</t>
  </si>
  <si>
    <t>1 сп.р.</t>
  </si>
  <si>
    <t>85</t>
  </si>
  <si>
    <t>10090065086</t>
  </si>
  <si>
    <t>Есин Николай Владимирович</t>
  </si>
  <si>
    <t>02.09.2009</t>
  </si>
  <si>
    <t>69</t>
  </si>
  <si>
    <t>10090374678</t>
  </si>
  <si>
    <t>Семин Максим Андреевич</t>
  </si>
  <si>
    <t>27.11.2010</t>
  </si>
  <si>
    <t>45</t>
  </si>
  <si>
    <t>10092373585</t>
  </si>
  <si>
    <t>Тельнов Лев Алексеевич</t>
  </si>
  <si>
    <t>12.11.2009</t>
  </si>
  <si>
    <t>Пензенская обл.</t>
  </si>
  <si>
    <t>17</t>
  </si>
  <si>
    <t>10103575267</t>
  </si>
  <si>
    <t>Кочергин Дмитрий Владимирович</t>
  </si>
  <si>
    <t>08.10.2009</t>
  </si>
  <si>
    <t>589</t>
  </si>
  <si>
    <t>10090058117</t>
  </si>
  <si>
    <t>Оплюшкин Роман Витальевич</t>
  </si>
  <si>
    <t>19.04.2010</t>
  </si>
  <si>
    <t>585</t>
  </si>
  <si>
    <t>10102332152</t>
  </si>
  <si>
    <t>Морозов Ярослав Алексеевич</t>
  </si>
  <si>
    <t>26.06.2009</t>
  </si>
  <si>
    <t>ПЕРВЕНСТВО ПРИВОЛЖСКОГО ФЕДЕРАЛЬНОГО ОКРУГА</t>
  </si>
  <si>
    <t>МЯГКОВ А.О. (IК, Саранск)</t>
  </si>
  <si>
    <t xml:space="preserve">ИТОГОВЫЙ ПРОТОКОЛ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</si>
</sst>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m:ss.00"/>
  </numFmts>
  <fonts count="27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6" fillId="0" borderId="0" xfId="7" applyFont="1" applyAlignment="1">
      <alignment vertical="center" wrapTex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4" fontId="7" fillId="0" borderId="0" xfId="2" applyNumberFormat="1" applyFont="1" applyAlignment="1">
      <alignment vertical="center"/>
    </xf>
    <xf numFmtId="164" fontId="11" fillId="0" borderId="0" xfId="2" applyNumberFormat="1" applyFont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justify"/>
    </xf>
    <xf numFmtId="14" fontId="11" fillId="0" borderId="0" xfId="2" applyNumberFormat="1" applyFont="1" applyAlignment="1">
      <alignment horizontal="center" vertical="center" wrapText="1"/>
    </xf>
    <xf numFmtId="165" fontId="9" fillId="0" borderId="0" xfId="2" applyNumberFormat="1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7" fillId="0" borderId="7" xfId="2" applyFont="1" applyBorder="1" applyAlignment="1">
      <alignment horizontal="left" vertical="center"/>
    </xf>
    <xf numFmtId="0" fontId="7" fillId="0" borderId="1" xfId="2" applyFont="1" applyBorder="1" applyAlignment="1">
      <alignment vertical="center"/>
    </xf>
    <xf numFmtId="49" fontId="7" fillId="0" borderId="7" xfId="2" applyNumberFormat="1" applyFont="1" applyBorder="1" applyAlignment="1">
      <alignment horizontal="left" vertical="center"/>
    </xf>
    <xf numFmtId="165" fontId="14" fillId="0" borderId="0" xfId="2" applyNumberFormat="1" applyFont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2" fontId="7" fillId="0" borderId="7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14" fontId="15" fillId="0" borderId="0" xfId="2" applyNumberFormat="1" applyFont="1" applyAlignment="1">
      <alignment vertical="center"/>
    </xf>
    <xf numFmtId="165" fontId="16" fillId="0" borderId="0" xfId="2" applyNumberFormat="1" applyFont="1" applyAlignment="1">
      <alignment vertical="center"/>
    </xf>
    <xf numFmtId="0" fontId="10" fillId="2" borderId="15" xfId="2" applyFont="1" applyFill="1" applyBorder="1" applyAlignment="1">
      <alignment vertical="center"/>
    </xf>
    <xf numFmtId="1" fontId="7" fillId="0" borderId="11" xfId="2" applyNumberFormat="1" applyFont="1" applyBorder="1" applyAlignment="1">
      <alignment horizontal="right" vertical="center"/>
    </xf>
    <xf numFmtId="0" fontId="7" fillId="0" borderId="11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>
      <alignment horizontal="right" vertical="center"/>
    </xf>
    <xf numFmtId="1" fontId="14" fillId="0" borderId="0" xfId="2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1" xfId="2" applyFont="1" applyBorder="1" applyAlignment="1">
      <alignment horizontal="left" vertical="center"/>
    </xf>
    <xf numFmtId="49" fontId="7" fillId="0" borderId="0" xfId="2" applyNumberFormat="1" applyFont="1" applyBorder="1" applyAlignment="1">
      <alignment horizontal="left" vertical="center"/>
    </xf>
    <xf numFmtId="0" fontId="7" fillId="0" borderId="6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14" fontId="7" fillId="0" borderId="0" xfId="2" applyNumberFormat="1" applyFont="1" applyBorder="1" applyAlignment="1">
      <alignment vertical="center"/>
    </xf>
    <xf numFmtId="165" fontId="14" fillId="0" borderId="0" xfId="2" applyNumberFormat="1" applyFont="1" applyBorder="1" applyAlignment="1">
      <alignment vertical="center"/>
    </xf>
    <xf numFmtId="14" fontId="7" fillId="0" borderId="0" xfId="2" applyNumberFormat="1" applyFont="1" applyBorder="1" applyAlignment="1">
      <alignment horizontal="center" vertical="center"/>
    </xf>
    <xf numFmtId="165" fontId="14" fillId="0" borderId="0" xfId="2" applyNumberFormat="1" applyFont="1" applyBorder="1" applyAlignment="1">
      <alignment horizontal="center" vertical="center"/>
    </xf>
    <xf numFmtId="0" fontId="14" fillId="0" borderId="1" xfId="2" applyNumberFormat="1" applyFont="1" applyBorder="1" applyAlignment="1">
      <alignment horizontal="right" vertical="center"/>
    </xf>
    <xf numFmtId="49" fontId="7" fillId="0" borderId="3" xfId="2" applyNumberFormat="1" applyFont="1" applyBorder="1" applyAlignment="1">
      <alignment horizontal="left" vertical="center"/>
    </xf>
    <xf numFmtId="0" fontId="14" fillId="0" borderId="3" xfId="2" applyNumberFormat="1" applyFont="1" applyBorder="1" applyAlignment="1">
      <alignment horizontal="right" vertical="center"/>
    </xf>
    <xf numFmtId="0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4" fillId="2" borderId="24" xfId="8" applyFont="1" applyFill="1" applyBorder="1" applyAlignment="1">
      <alignment horizontal="center" vertical="center" wrapText="1"/>
    </xf>
    <xf numFmtId="0" fontId="14" fillId="2" borderId="26" xfId="8" applyFont="1" applyFill="1" applyBorder="1" applyAlignment="1">
      <alignment horizontal="center" vertical="center" wrapText="1"/>
    </xf>
    <xf numFmtId="14" fontId="14" fillId="2" borderId="24" xfId="8" applyNumberFormat="1" applyFont="1" applyFill="1" applyBorder="1" applyAlignment="1">
      <alignment horizontal="center" vertical="center" wrapText="1"/>
    </xf>
    <xf numFmtId="0" fontId="14" fillId="2" borderId="24" xfId="2" applyFont="1" applyFill="1" applyBorder="1" applyAlignment="1">
      <alignment horizontal="center" vertical="center" wrapText="1"/>
    </xf>
    <xf numFmtId="0" fontId="7" fillId="0" borderId="20" xfId="2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14" fontId="7" fillId="0" borderId="20" xfId="2" applyNumberFormat="1" applyFont="1" applyBorder="1" applyAlignment="1">
      <alignment vertical="center"/>
    </xf>
    <xf numFmtId="165" fontId="14" fillId="0" borderId="20" xfId="2" applyNumberFormat="1" applyFont="1" applyBorder="1" applyAlignment="1">
      <alignment vertical="center"/>
    </xf>
    <xf numFmtId="0" fontId="14" fillId="2" borderId="35" xfId="2" applyFont="1" applyFill="1" applyBorder="1" applyAlignment="1">
      <alignment horizontal="center" vertical="center"/>
    </xf>
    <xf numFmtId="0" fontId="14" fillId="2" borderId="36" xfId="2" applyFont="1" applyFill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 wrapText="1"/>
    </xf>
    <xf numFmtId="0" fontId="18" fillId="0" borderId="23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 wrapText="1"/>
    </xf>
    <xf numFmtId="0" fontId="18" fillId="0" borderId="39" xfId="2" applyFont="1" applyBorder="1" applyAlignment="1">
      <alignment horizontal="center" vertical="center" wrapText="1"/>
    </xf>
    <xf numFmtId="0" fontId="11" fillId="0" borderId="40" xfId="2" applyFont="1" applyBorder="1" applyAlignment="1">
      <alignment horizontal="center" vertical="center" wrapText="1"/>
    </xf>
    <xf numFmtId="0" fontId="18" fillId="0" borderId="41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4" fillId="2" borderId="44" xfId="2" applyFont="1" applyFill="1" applyBorder="1" applyAlignment="1">
      <alignment horizontal="center" vertical="center"/>
    </xf>
    <xf numFmtId="0" fontId="9" fillId="0" borderId="45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16" fillId="2" borderId="43" xfId="2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2" borderId="44" xfId="2" applyFont="1" applyFill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18" xfId="2" applyFont="1" applyBorder="1" applyAlignment="1">
      <alignment vertical="center"/>
    </xf>
    <xf numFmtId="14" fontId="21" fillId="0" borderId="1" xfId="2" applyNumberFormat="1" applyFont="1" applyBorder="1" applyAlignment="1">
      <alignment vertical="center"/>
    </xf>
    <xf numFmtId="0" fontId="20" fillId="0" borderId="1" xfId="2" applyFont="1" applyBorder="1" applyAlignment="1">
      <alignment horizontal="left" vertical="center"/>
    </xf>
    <xf numFmtId="165" fontId="20" fillId="0" borderId="1" xfId="2" applyNumberFormat="1" applyFont="1" applyBorder="1" applyAlignment="1">
      <alignment horizontal="center" vertical="center"/>
    </xf>
    <xf numFmtId="0" fontId="22" fillId="0" borderId="1" xfId="2" applyFont="1" applyBorder="1" applyAlignment="1">
      <alignment horizontal="right" vertical="center"/>
    </xf>
    <xf numFmtId="0" fontId="22" fillId="0" borderId="2" xfId="2" applyFont="1" applyBorder="1" applyAlignment="1">
      <alignment horizontal="right" vertical="center"/>
    </xf>
    <xf numFmtId="14" fontId="21" fillId="0" borderId="3" xfId="2" applyNumberFormat="1" applyFont="1" applyBorder="1" applyAlignment="1">
      <alignment vertical="center"/>
    </xf>
    <xf numFmtId="0" fontId="21" fillId="0" borderId="3" xfId="2" applyFont="1" applyBorder="1" applyAlignment="1">
      <alignment horizontal="left" vertical="center"/>
    </xf>
    <xf numFmtId="165" fontId="20" fillId="0" borderId="3" xfId="2" applyNumberFormat="1" applyFont="1" applyBorder="1" applyAlignment="1">
      <alignment horizontal="center" vertical="center"/>
    </xf>
    <xf numFmtId="0" fontId="22" fillId="0" borderId="3" xfId="2" applyFont="1" applyBorder="1" applyAlignment="1">
      <alignment horizontal="right" vertical="center"/>
    </xf>
    <xf numFmtId="0" fontId="22" fillId="0" borderId="4" xfId="2" applyFont="1" applyBorder="1" applyAlignment="1">
      <alignment horizontal="right" vertical="center"/>
    </xf>
    <xf numFmtId="0" fontId="20" fillId="0" borderId="6" xfId="2" applyFont="1" applyBorder="1" applyAlignment="1">
      <alignment vertical="center"/>
    </xf>
    <xf numFmtId="0" fontId="20" fillId="0" borderId="5" xfId="2" applyFont="1" applyBorder="1" applyAlignment="1">
      <alignment horizontal="center" vertical="center"/>
    </xf>
    <xf numFmtId="0" fontId="20" fillId="0" borderId="5" xfId="2" applyFont="1" applyBorder="1" applyAlignment="1">
      <alignment vertical="center"/>
    </xf>
    <xf numFmtId="14" fontId="21" fillId="0" borderId="5" xfId="2" applyNumberFormat="1" applyFont="1" applyBorder="1" applyAlignment="1">
      <alignment horizontal="right" vertical="center"/>
    </xf>
    <xf numFmtId="165" fontId="23" fillId="0" borderId="7" xfId="2" applyNumberFormat="1" applyFont="1" applyBorder="1" applyAlignment="1">
      <alignment vertical="center"/>
    </xf>
    <xf numFmtId="165" fontId="23" fillId="0" borderId="5" xfId="2" applyNumberFormat="1" applyFont="1" applyBorder="1" applyAlignment="1">
      <alignment vertical="center"/>
    </xf>
    <xf numFmtId="165" fontId="23" fillId="0" borderId="10" xfId="2" applyNumberFormat="1" applyFont="1" applyBorder="1" applyAlignment="1">
      <alignment vertical="center"/>
    </xf>
    <xf numFmtId="0" fontId="21" fillId="0" borderId="5" xfId="2" applyFont="1" applyBorder="1" applyAlignment="1">
      <alignment horizontal="right" vertical="center"/>
    </xf>
    <xf numFmtId="14" fontId="24" fillId="0" borderId="5" xfId="2" applyNumberFormat="1" applyFont="1" applyBorder="1" applyAlignment="1">
      <alignment vertical="center"/>
    </xf>
    <xf numFmtId="0" fontId="24" fillId="0" borderId="5" xfId="2" applyFont="1" applyBorder="1" applyAlignment="1">
      <alignment vertical="center"/>
    </xf>
    <xf numFmtId="165" fontId="23" fillId="0" borderId="28" xfId="2" applyNumberFormat="1" applyFont="1" applyBorder="1" applyAlignment="1">
      <alignment horizontal="right" vertical="center"/>
    </xf>
    <xf numFmtId="0" fontId="24" fillId="0" borderId="5" xfId="2" applyFont="1" applyBorder="1" applyAlignment="1">
      <alignment horizontal="center" vertical="center"/>
    </xf>
    <xf numFmtId="0" fontId="24" fillId="0" borderId="0" xfId="2" applyFont="1"/>
    <xf numFmtId="0" fontId="24" fillId="0" borderId="12" xfId="2" applyFont="1" applyBorder="1" applyAlignment="1">
      <alignment vertical="center"/>
    </xf>
    <xf numFmtId="165" fontId="23" fillId="0" borderId="7" xfId="2" applyNumberFormat="1" applyFont="1" applyBorder="1" applyAlignment="1">
      <alignment horizontal="left" vertical="center"/>
    </xf>
    <xf numFmtId="165" fontId="23" fillId="0" borderId="0" xfId="2" applyNumberFormat="1" applyFont="1" applyBorder="1" applyAlignment="1">
      <alignment horizontal="left" vertical="center"/>
    </xf>
    <xf numFmtId="0" fontId="23" fillId="0" borderId="0" xfId="2" applyFont="1" applyAlignment="1">
      <alignment horizontal="right" vertical="center"/>
    </xf>
    <xf numFmtId="0" fontId="23" fillId="0" borderId="27" xfId="2" applyFont="1" applyBorder="1" applyAlignment="1">
      <alignment horizontal="right" vertical="center"/>
    </xf>
    <xf numFmtId="165" fontId="20" fillId="2" borderId="7" xfId="2" applyNumberFormat="1" applyFont="1" applyFill="1" applyBorder="1" applyAlignment="1">
      <alignment horizontal="center" vertical="center"/>
    </xf>
    <xf numFmtId="165" fontId="20" fillId="2" borderId="5" xfId="2" applyNumberFormat="1" applyFont="1" applyFill="1" applyBorder="1" applyAlignment="1">
      <alignment horizontal="center" vertical="center"/>
    </xf>
    <xf numFmtId="165" fontId="20" fillId="2" borderId="10" xfId="2" applyNumberFormat="1" applyFont="1" applyFill="1" applyBorder="1" applyAlignment="1">
      <alignment horizontal="center" vertical="center"/>
    </xf>
    <xf numFmtId="0" fontId="20" fillId="0" borderId="1" xfId="2" applyFont="1" applyBorder="1" applyAlignment="1">
      <alignment vertical="center"/>
    </xf>
    <xf numFmtId="0" fontId="7" fillId="2" borderId="23" xfId="2" applyFont="1" applyFill="1" applyBorder="1" applyAlignment="1">
      <alignment vertical="center"/>
    </xf>
    <xf numFmtId="0" fontId="25" fillId="0" borderId="23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9" fillId="0" borderId="47" xfId="2" applyFont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/>
    </xf>
    <xf numFmtId="166" fontId="26" fillId="3" borderId="23" xfId="0" applyNumberFormat="1" applyFont="1" applyFill="1" applyBorder="1" applyAlignment="1">
      <alignment horizontal="center" vertical="center"/>
    </xf>
    <xf numFmtId="165" fontId="9" fillId="0" borderId="23" xfId="2" applyNumberFormat="1" applyFont="1" applyBorder="1" applyAlignment="1">
      <alignment horizontal="center" vertical="center"/>
    </xf>
    <xf numFmtId="166" fontId="26" fillId="3" borderId="31" xfId="0" applyNumberFormat="1" applyFont="1" applyFill="1" applyBorder="1" applyAlignment="1">
      <alignment horizontal="center" vertical="center"/>
    </xf>
    <xf numFmtId="165" fontId="9" fillId="0" borderId="31" xfId="2" applyNumberFormat="1" applyFont="1" applyBorder="1" applyAlignment="1">
      <alignment horizontal="center" vertical="center"/>
    </xf>
    <xf numFmtId="165" fontId="9" fillId="0" borderId="34" xfId="2" applyNumberFormat="1" applyFont="1" applyBorder="1" applyAlignment="1">
      <alignment horizontal="center" vertical="center"/>
    </xf>
    <xf numFmtId="166" fontId="26" fillId="3" borderId="25" xfId="0" applyNumberFormat="1" applyFont="1" applyFill="1" applyBorder="1" applyAlignment="1">
      <alignment horizontal="center" vertical="center"/>
    </xf>
    <xf numFmtId="165" fontId="9" fillId="0" borderId="25" xfId="2" applyNumberFormat="1" applyFont="1" applyBorder="1" applyAlignment="1">
      <alignment horizontal="center" vertical="center"/>
    </xf>
    <xf numFmtId="165" fontId="9" fillId="0" borderId="46" xfId="2" applyNumberFormat="1" applyFont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0" fontId="21" fillId="0" borderId="23" xfId="2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6" fillId="2" borderId="29" xfId="2" applyFont="1" applyFill="1" applyBorder="1" applyAlignment="1">
      <alignment horizontal="center" vertical="center"/>
    </xf>
    <xf numFmtId="0" fontId="16" fillId="2" borderId="35" xfId="2" applyFont="1" applyFill="1" applyBorder="1" applyAlignment="1">
      <alignment horizontal="center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165" fontId="9" fillId="2" borderId="5" xfId="2" applyNumberFormat="1" applyFont="1" applyFill="1" applyBorder="1" applyAlignment="1">
      <alignment horizontal="center" vertical="center"/>
    </xf>
    <xf numFmtId="165" fontId="9" fillId="2" borderId="10" xfId="2" applyNumberFormat="1" applyFont="1" applyFill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 wrapText="1"/>
    </xf>
    <xf numFmtId="0" fontId="16" fillId="2" borderId="26" xfId="8" applyFont="1" applyFill="1" applyBorder="1" applyAlignment="1">
      <alignment horizontal="center" vertical="center" wrapText="1"/>
    </xf>
    <xf numFmtId="0" fontId="16" fillId="2" borderId="33" xfId="2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 wrapText="1"/>
    </xf>
    <xf numFmtId="14" fontId="16" fillId="2" borderId="30" xfId="8" applyNumberFormat="1" applyFont="1" applyFill="1" applyBorder="1" applyAlignment="1">
      <alignment horizontal="center" vertical="center" wrapText="1"/>
    </xf>
    <xf numFmtId="14" fontId="16" fillId="2" borderId="24" xfId="8" applyNumberFormat="1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6" fillId="2" borderId="25" xfId="8" applyFont="1" applyFill="1" applyBorder="1" applyAlignment="1">
      <alignment horizontal="center" vertical="center" wrapText="1"/>
    </xf>
    <xf numFmtId="0" fontId="16" fillId="2" borderId="30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22" xfId="2" applyFont="1" applyBorder="1" applyAlignment="1">
      <alignment horizontal="left" vertical="center"/>
    </xf>
    <xf numFmtId="0" fontId="20" fillId="0" borderId="1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3" xfId="2" applyFont="1" applyBorder="1" applyAlignment="1">
      <alignment horizontal="left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9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691377</xdr:colOff>
      <xdr:row>0</xdr:row>
      <xdr:rowOff>76200</xdr:rowOff>
    </xdr:from>
    <xdr:to>
      <xdr:col>11</xdr:col>
      <xdr:colOff>1183643</xdr:colOff>
      <xdr:row>8</xdr:row>
      <xdr:rowOff>50800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9377" y="76200"/>
          <a:ext cx="2600466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838200</xdr:colOff>
      <xdr:row>9</xdr:row>
      <xdr:rowOff>13374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032000" cy="208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AA53"/>
  <sheetViews>
    <sheetView tabSelected="1" view="pageBreakPreview" zoomScale="60" zoomScaleNormal="70" zoomScalePageLayoutView="50" workbookViewId="0">
      <selection activeCell="H16" sqref="H16"/>
    </sheetView>
  </sheetViews>
  <sheetFormatPr defaultColWidth="9.109375" defaultRowHeight="13.8" x14ac:dyDescent="0.25"/>
  <cols>
    <col min="1" max="1" width="7" style="2" customWidth="1"/>
    <col min="2" max="2" width="8.5546875" style="2" hidden="1" customWidth="1"/>
    <col min="3" max="3" width="10.33203125" style="22" customWidth="1"/>
    <col min="4" max="4" width="18.33203125" style="22" customWidth="1"/>
    <col min="5" max="5" width="38.21875" style="2" customWidth="1"/>
    <col min="6" max="6" width="16.88671875" style="5" customWidth="1"/>
    <col min="7" max="7" width="10.33203125" style="2" customWidth="1"/>
    <col min="8" max="8" width="30.44140625" style="2" customWidth="1"/>
    <col min="9" max="10" width="15.33203125" style="17" customWidth="1"/>
    <col min="11" max="11" width="15.33203125" style="2" customWidth="1"/>
    <col min="12" max="12" width="18.6640625" style="2" customWidth="1"/>
    <col min="13" max="13" width="19.109375" style="2" customWidth="1"/>
    <col min="14" max="16384" width="9.109375" style="2"/>
  </cols>
  <sheetData>
    <row r="1" spans="1:27" ht="21.75" customHeight="1" x14ac:dyDescent="0.25">
      <c r="A1" s="164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3"/>
    </row>
    <row r="2" spans="1:27" ht="21.75" customHeight="1" x14ac:dyDescent="0.25">
      <c r="A2" s="164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3"/>
    </row>
    <row r="3" spans="1:27" ht="21.75" customHeight="1" x14ac:dyDescent="0.25">
      <c r="A3" s="164" t="s">
        <v>51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3"/>
    </row>
    <row r="4" spans="1:27" ht="21.75" customHeight="1" x14ac:dyDescent="0.25">
      <c r="A4" s="164" t="s">
        <v>52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9.95" customHeight="1" x14ac:dyDescent="0.25">
      <c r="A5" s="164" t="s">
        <v>53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3"/>
    </row>
    <row r="6" spans="1:27" ht="19.95" customHeight="1" x14ac:dyDescent="0.25">
      <c r="A6" s="161" t="s">
        <v>99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1:27" s="3" customFormat="1" ht="28.8" hidden="1" x14ac:dyDescent="0.25">
      <c r="A7" s="161" t="s">
        <v>54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7"/>
      <c r="M7" s="7"/>
      <c r="N7" s="7"/>
      <c r="O7" s="7"/>
      <c r="P7" s="7"/>
      <c r="Q7" s="7"/>
      <c r="R7" s="7"/>
      <c r="S7" s="7"/>
      <c r="T7" s="7"/>
    </row>
    <row r="8" spans="1:27" s="3" customFormat="1" ht="18" customHeight="1" x14ac:dyDescent="0.25">
      <c r="A8" s="162" t="s">
        <v>11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84"/>
    </row>
    <row r="9" spans="1:27" s="3" customFormat="1" ht="17.399999999999999" customHeight="1" thickBot="1" x14ac:dyDescent="0.3">
      <c r="A9" s="163" t="s">
        <v>30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85"/>
    </row>
    <row r="10" spans="1:27" ht="19.5" customHeight="1" thickTop="1" x14ac:dyDescent="0.25">
      <c r="A10" s="173" t="s">
        <v>101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5"/>
    </row>
    <row r="11" spans="1:27" ht="18" customHeight="1" x14ac:dyDescent="0.25">
      <c r="A11" s="176" t="s">
        <v>35</v>
      </c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1:27" ht="16.2" customHeight="1" x14ac:dyDescent="0.25">
      <c r="A12" s="169" t="s">
        <v>50</v>
      </c>
      <c r="B12" s="170"/>
      <c r="C12" s="171"/>
      <c r="D12" s="171"/>
      <c r="E12" s="171"/>
      <c r="F12" s="171"/>
      <c r="G12" s="171"/>
      <c r="H12" s="171"/>
      <c r="I12" s="171"/>
      <c r="J12" s="171"/>
      <c r="K12" s="171"/>
      <c r="L12" s="172"/>
    </row>
    <row r="13" spans="1:27" ht="19.95" customHeight="1" x14ac:dyDescent="0.25">
      <c r="A13" s="176" t="s">
        <v>50</v>
      </c>
      <c r="B13" s="177"/>
      <c r="C13" s="178"/>
      <c r="D13" s="178"/>
      <c r="E13" s="178"/>
      <c r="F13" s="178"/>
      <c r="G13" s="178"/>
      <c r="H13" s="178"/>
      <c r="I13" s="178"/>
      <c r="J13" s="178"/>
      <c r="K13" s="178"/>
      <c r="L13" s="179"/>
    </row>
    <row r="14" spans="1:27" ht="15.6" x14ac:dyDescent="0.25">
      <c r="A14" s="165" t="s">
        <v>55</v>
      </c>
      <c r="B14" s="166"/>
      <c r="C14" s="166"/>
      <c r="D14" s="166"/>
      <c r="E14" s="86"/>
      <c r="F14" s="87" t="s">
        <v>56</v>
      </c>
      <c r="G14" s="87"/>
      <c r="H14" s="15"/>
      <c r="I14" s="88"/>
      <c r="J14" s="88"/>
      <c r="K14" s="89"/>
      <c r="L14" s="90" t="s">
        <v>49</v>
      </c>
    </row>
    <row r="15" spans="1:27" ht="15.6" x14ac:dyDescent="0.25">
      <c r="A15" s="167" t="s">
        <v>57</v>
      </c>
      <c r="B15" s="168"/>
      <c r="C15" s="168"/>
      <c r="D15" s="168"/>
      <c r="E15" s="91"/>
      <c r="F15" s="92" t="s">
        <v>58</v>
      </c>
      <c r="G15" s="92"/>
      <c r="I15" s="93"/>
      <c r="J15" s="93"/>
      <c r="K15" s="94"/>
      <c r="L15" s="95" t="s">
        <v>59</v>
      </c>
    </row>
    <row r="16" spans="1:27" x14ac:dyDescent="0.25">
      <c r="A16" s="131" t="s">
        <v>6</v>
      </c>
      <c r="B16" s="132"/>
      <c r="C16" s="132"/>
      <c r="D16" s="132"/>
      <c r="E16" s="132"/>
      <c r="F16" s="132"/>
      <c r="G16" s="133"/>
      <c r="H16" s="118"/>
      <c r="I16" s="114" t="s">
        <v>0</v>
      </c>
      <c r="J16" s="115"/>
      <c r="K16" s="115"/>
      <c r="L16" s="116"/>
    </row>
    <row r="17" spans="1:13" ht="28.8" customHeight="1" x14ac:dyDescent="0.25">
      <c r="A17" s="96" t="s">
        <v>12</v>
      </c>
      <c r="B17" s="97"/>
      <c r="C17" s="97"/>
      <c r="D17" s="98"/>
      <c r="E17" s="99"/>
      <c r="F17" s="98"/>
      <c r="G17" s="117"/>
      <c r="I17" s="100" t="s">
        <v>38</v>
      </c>
      <c r="J17" s="101"/>
      <c r="K17" s="101"/>
      <c r="L17" s="102"/>
    </row>
    <row r="18" spans="1:13" ht="33" customHeight="1" x14ac:dyDescent="0.25">
      <c r="A18" s="96" t="s">
        <v>13</v>
      </c>
      <c r="B18" s="97"/>
      <c r="C18" s="97"/>
      <c r="D18" s="103"/>
      <c r="E18" s="104"/>
      <c r="F18" s="105"/>
      <c r="G18" s="134" t="s">
        <v>60</v>
      </c>
      <c r="H18" s="134"/>
      <c r="I18" s="100" t="s">
        <v>40</v>
      </c>
      <c r="J18" s="101"/>
      <c r="K18" s="101"/>
      <c r="L18" s="106" t="s">
        <v>61</v>
      </c>
    </row>
    <row r="19" spans="1:13" ht="27.6" customHeight="1" x14ac:dyDescent="0.25">
      <c r="A19" s="96" t="s">
        <v>14</v>
      </c>
      <c r="B19" s="97"/>
      <c r="C19" s="97"/>
      <c r="D19" s="103"/>
      <c r="E19" s="104"/>
      <c r="F19" s="105"/>
      <c r="G19" s="134" t="s">
        <v>62</v>
      </c>
      <c r="H19" s="134"/>
      <c r="I19" s="100" t="s">
        <v>41</v>
      </c>
      <c r="J19" s="101"/>
      <c r="K19" s="101"/>
      <c r="L19" s="106" t="s">
        <v>63</v>
      </c>
    </row>
    <row r="20" spans="1:13" ht="35.4" customHeight="1" thickBot="1" x14ac:dyDescent="0.3">
      <c r="A20" s="96" t="s">
        <v>10</v>
      </c>
      <c r="B20" s="107"/>
      <c r="C20" s="107"/>
      <c r="D20" s="105"/>
      <c r="E20" s="108"/>
      <c r="F20" s="109"/>
      <c r="G20" s="134" t="s">
        <v>100</v>
      </c>
      <c r="H20" s="134"/>
      <c r="I20" s="110" t="s">
        <v>39</v>
      </c>
      <c r="J20" s="111"/>
      <c r="K20" s="112"/>
      <c r="L20" s="113">
        <v>1</v>
      </c>
    </row>
    <row r="21" spans="1:13" ht="7.5" customHeight="1" thickTop="1" thickBot="1" x14ac:dyDescent="0.3">
      <c r="A21" s="59"/>
      <c r="B21" s="59"/>
      <c r="C21" s="60"/>
      <c r="D21" s="60"/>
      <c r="E21" s="59"/>
      <c r="F21" s="61"/>
      <c r="G21" s="44"/>
      <c r="H21" s="44"/>
      <c r="I21" s="62"/>
      <c r="J21" s="62"/>
      <c r="K21" s="59"/>
      <c r="L21" s="59"/>
    </row>
    <row r="22" spans="1:13" s="82" customFormat="1" ht="24" customHeight="1" x14ac:dyDescent="0.25">
      <c r="A22" s="136" t="s">
        <v>4</v>
      </c>
      <c r="B22" s="81"/>
      <c r="C22" s="138" t="s">
        <v>8</v>
      </c>
      <c r="D22" s="138" t="s">
        <v>22</v>
      </c>
      <c r="E22" s="138" t="s">
        <v>1</v>
      </c>
      <c r="F22" s="155" t="s">
        <v>21</v>
      </c>
      <c r="G22" s="138" t="s">
        <v>5</v>
      </c>
      <c r="H22" s="157" t="s">
        <v>32</v>
      </c>
      <c r="I22" s="151" t="s">
        <v>46</v>
      </c>
      <c r="J22" s="138" t="s">
        <v>48</v>
      </c>
      <c r="K22" s="159" t="s">
        <v>17</v>
      </c>
      <c r="L22" s="153" t="s">
        <v>9</v>
      </c>
    </row>
    <row r="23" spans="1:13" s="4" customFormat="1" ht="13.5" customHeight="1" x14ac:dyDescent="0.25">
      <c r="A23" s="137"/>
      <c r="B23" s="83"/>
      <c r="C23" s="139"/>
      <c r="D23" s="139"/>
      <c r="E23" s="139"/>
      <c r="F23" s="156"/>
      <c r="G23" s="139"/>
      <c r="H23" s="158"/>
      <c r="I23" s="152"/>
      <c r="J23" s="139"/>
      <c r="K23" s="160"/>
      <c r="L23" s="154"/>
    </row>
    <row r="24" spans="1:13" s="4" customFormat="1" ht="13.5" customHeight="1" thickBot="1" x14ac:dyDescent="0.3">
      <c r="A24" s="63"/>
      <c r="B24" s="77"/>
      <c r="C24" s="55"/>
      <c r="D24" s="55"/>
      <c r="E24" s="55"/>
      <c r="F24" s="57"/>
      <c r="G24" s="55"/>
      <c r="H24" s="55"/>
      <c r="I24" s="56"/>
      <c r="J24" s="55"/>
      <c r="K24" s="58"/>
      <c r="L24" s="64"/>
    </row>
    <row r="25" spans="1:13" s="76" customFormat="1" ht="42" customHeight="1" thickBot="1" x14ac:dyDescent="0.35">
      <c r="A25" s="68">
        <v>1</v>
      </c>
      <c r="B25" s="78">
        <v>11</v>
      </c>
      <c r="C25" s="120" t="s">
        <v>64</v>
      </c>
      <c r="D25" s="120" t="s">
        <v>65</v>
      </c>
      <c r="E25" s="120" t="s">
        <v>66</v>
      </c>
      <c r="F25" s="120" t="s">
        <v>67</v>
      </c>
      <c r="G25" s="120" t="s">
        <v>19</v>
      </c>
      <c r="H25" s="120" t="s">
        <v>68</v>
      </c>
      <c r="I25" s="125"/>
      <c r="J25" s="126"/>
      <c r="K25" s="69"/>
      <c r="L25" s="70"/>
      <c r="M25" s="127"/>
    </row>
    <row r="26" spans="1:13" s="76" customFormat="1" ht="42" customHeight="1" thickBot="1" x14ac:dyDescent="0.35">
      <c r="A26" s="71">
        <f>A25</f>
        <v>1</v>
      </c>
      <c r="B26" s="79">
        <v>12</v>
      </c>
      <c r="C26" s="119" t="s">
        <v>69</v>
      </c>
      <c r="D26" s="119" t="s">
        <v>70</v>
      </c>
      <c r="E26" s="119" t="s">
        <v>71</v>
      </c>
      <c r="F26" s="119" t="s">
        <v>72</v>
      </c>
      <c r="G26" s="119" t="s">
        <v>73</v>
      </c>
      <c r="H26" s="119" t="s">
        <v>68</v>
      </c>
      <c r="I26" s="123"/>
      <c r="J26" s="124"/>
      <c r="K26" s="65"/>
      <c r="L26" s="72"/>
      <c r="M26" s="127"/>
    </row>
    <row r="27" spans="1:13" s="76" customFormat="1" ht="42" customHeight="1" thickBot="1" x14ac:dyDescent="0.35">
      <c r="A27" s="71">
        <f>A25</f>
        <v>1</v>
      </c>
      <c r="B27" s="78">
        <v>13</v>
      </c>
      <c r="C27" s="119" t="s">
        <v>78</v>
      </c>
      <c r="D27" s="119" t="s">
        <v>79</v>
      </c>
      <c r="E27" s="119" t="s">
        <v>80</v>
      </c>
      <c r="F27" s="119" t="s">
        <v>81</v>
      </c>
      <c r="G27" s="119" t="s">
        <v>73</v>
      </c>
      <c r="H27" s="119" t="s">
        <v>68</v>
      </c>
      <c r="I27" s="123"/>
      <c r="J27" s="124"/>
      <c r="K27" s="65"/>
      <c r="L27" s="72"/>
      <c r="M27" s="127"/>
    </row>
    <row r="28" spans="1:13" s="76" customFormat="1" ht="42" customHeight="1" thickBot="1" x14ac:dyDescent="0.35">
      <c r="A28" s="73">
        <f>A25</f>
        <v>1</v>
      </c>
      <c r="B28" s="121">
        <v>14</v>
      </c>
      <c r="C28" s="122" t="s">
        <v>74</v>
      </c>
      <c r="D28" s="122" t="s">
        <v>75</v>
      </c>
      <c r="E28" s="122" t="s">
        <v>76</v>
      </c>
      <c r="F28" s="122" t="s">
        <v>77</v>
      </c>
      <c r="G28" s="122" t="s">
        <v>19</v>
      </c>
      <c r="H28" s="122" t="s">
        <v>68</v>
      </c>
      <c r="I28" s="128"/>
      <c r="J28" s="129"/>
      <c r="K28" s="74"/>
      <c r="L28" s="75"/>
      <c r="M28" s="127"/>
    </row>
    <row r="29" spans="1:13" s="76" customFormat="1" ht="42" customHeight="1" thickBot="1" x14ac:dyDescent="0.35">
      <c r="A29" s="80">
        <v>2</v>
      </c>
      <c r="B29" s="80">
        <v>21</v>
      </c>
      <c r="C29" s="119" t="s">
        <v>82</v>
      </c>
      <c r="D29" s="119" t="s">
        <v>83</v>
      </c>
      <c r="E29" s="119" t="s">
        <v>84</v>
      </c>
      <c r="F29" s="119" t="s">
        <v>85</v>
      </c>
      <c r="G29" s="119" t="s">
        <v>19</v>
      </c>
      <c r="H29" s="119" t="s">
        <v>86</v>
      </c>
      <c r="I29" s="123"/>
      <c r="J29" s="124"/>
      <c r="K29" s="65"/>
      <c r="L29" s="66"/>
      <c r="M29" s="130"/>
    </row>
    <row r="30" spans="1:13" s="76" customFormat="1" ht="42" customHeight="1" thickBot="1" x14ac:dyDescent="0.35">
      <c r="A30" s="67">
        <f>A29</f>
        <v>2</v>
      </c>
      <c r="B30" s="80">
        <v>22</v>
      </c>
      <c r="C30" s="119" t="s">
        <v>91</v>
      </c>
      <c r="D30" s="119" t="s">
        <v>92</v>
      </c>
      <c r="E30" s="119" t="s">
        <v>93</v>
      </c>
      <c r="F30" s="119" t="s">
        <v>94</v>
      </c>
      <c r="G30" s="119" t="s">
        <v>73</v>
      </c>
      <c r="H30" s="119" t="s">
        <v>86</v>
      </c>
      <c r="I30" s="123"/>
      <c r="J30" s="124"/>
      <c r="K30" s="65"/>
      <c r="L30" s="66"/>
      <c r="M30" s="130"/>
    </row>
    <row r="31" spans="1:13" s="76" customFormat="1" ht="42" customHeight="1" thickBot="1" x14ac:dyDescent="0.35">
      <c r="A31" s="67">
        <f>A29</f>
        <v>2</v>
      </c>
      <c r="B31" s="80">
        <v>23</v>
      </c>
      <c r="C31" s="119" t="s">
        <v>87</v>
      </c>
      <c r="D31" s="119" t="s">
        <v>88</v>
      </c>
      <c r="E31" s="119" t="s">
        <v>89</v>
      </c>
      <c r="F31" s="119" t="s">
        <v>90</v>
      </c>
      <c r="G31" s="119" t="s">
        <v>73</v>
      </c>
      <c r="H31" s="119" t="s">
        <v>86</v>
      </c>
      <c r="I31" s="123"/>
      <c r="J31" s="124"/>
      <c r="K31" s="65"/>
      <c r="L31" s="66"/>
      <c r="M31" s="130"/>
    </row>
    <row r="32" spans="1:13" s="76" customFormat="1" ht="42" customHeight="1" thickBot="1" x14ac:dyDescent="0.35">
      <c r="A32" s="67">
        <f>A29</f>
        <v>2</v>
      </c>
      <c r="B32" s="80">
        <v>24</v>
      </c>
      <c r="C32" s="119" t="s">
        <v>95</v>
      </c>
      <c r="D32" s="119" t="s">
        <v>96</v>
      </c>
      <c r="E32" s="119" t="s">
        <v>97</v>
      </c>
      <c r="F32" s="119" t="s">
        <v>98</v>
      </c>
      <c r="G32" s="119" t="s">
        <v>73</v>
      </c>
      <c r="H32" s="119" t="s">
        <v>86</v>
      </c>
      <c r="I32" s="123"/>
      <c r="J32" s="124"/>
      <c r="K32" s="65"/>
      <c r="L32" s="66"/>
      <c r="M32" s="130"/>
    </row>
    <row r="33" spans="1:12" ht="5.25" customHeight="1" thickBot="1" x14ac:dyDescent="0.35">
      <c r="A33" s="9"/>
      <c r="B33" s="9"/>
      <c r="C33" s="10"/>
      <c r="D33" s="10"/>
      <c r="E33" s="1"/>
      <c r="F33" s="11"/>
      <c r="G33" s="6"/>
      <c r="H33" s="6"/>
      <c r="I33" s="12"/>
      <c r="J33" s="12"/>
      <c r="K33" s="13"/>
      <c r="L33" s="13"/>
    </row>
    <row r="34" spans="1:12" ht="15" thickTop="1" x14ac:dyDescent="0.25">
      <c r="A34" s="144" t="s">
        <v>3</v>
      </c>
      <c r="B34" s="145"/>
      <c r="C34" s="145"/>
      <c r="D34" s="145"/>
      <c r="E34" s="145"/>
      <c r="F34" s="34"/>
      <c r="G34" s="34"/>
      <c r="H34" s="147" t="s">
        <v>31</v>
      </c>
      <c r="I34" s="147"/>
      <c r="J34" s="145"/>
      <c r="K34" s="147"/>
      <c r="L34" s="148"/>
    </row>
    <row r="35" spans="1:12" x14ac:dyDescent="0.25">
      <c r="A35" s="42" t="s">
        <v>42</v>
      </c>
      <c r="B35" s="8"/>
      <c r="C35" s="8"/>
      <c r="D35" s="8"/>
      <c r="E35" s="43"/>
      <c r="F35" s="15"/>
      <c r="G35" s="40"/>
      <c r="H35" s="14" t="s">
        <v>20</v>
      </c>
      <c r="I35" s="36">
        <v>7</v>
      </c>
      <c r="J35" s="50"/>
      <c r="K35" s="25" t="s">
        <v>18</v>
      </c>
      <c r="L35" s="53">
        <f>COUNTIF(G25:G32,"ЗМС")</f>
        <v>0</v>
      </c>
    </row>
    <row r="36" spans="1:12" x14ac:dyDescent="0.25">
      <c r="A36" s="42" t="s">
        <v>43</v>
      </c>
      <c r="B36" s="8"/>
      <c r="C36" s="8"/>
      <c r="D36" s="8"/>
      <c r="E36" s="43"/>
      <c r="F36" s="44"/>
      <c r="G36" s="41"/>
      <c r="H36" s="16" t="s">
        <v>24</v>
      </c>
      <c r="I36" s="35">
        <v>15</v>
      </c>
      <c r="J36" s="38"/>
      <c r="K36" s="25" t="s">
        <v>15</v>
      </c>
      <c r="L36" s="53">
        <f>COUNTIF(G25:G32,"МСМК")</f>
        <v>0</v>
      </c>
    </row>
    <row r="37" spans="1:12" x14ac:dyDescent="0.25">
      <c r="A37" s="42" t="s">
        <v>44</v>
      </c>
      <c r="B37" s="8"/>
      <c r="C37" s="8"/>
      <c r="D37" s="8"/>
      <c r="E37" s="43"/>
      <c r="F37" s="44"/>
      <c r="G37" s="41"/>
      <c r="H37" s="16" t="s">
        <v>25</v>
      </c>
      <c r="I37" s="35">
        <v>15</v>
      </c>
      <c r="J37" s="38"/>
      <c r="K37" s="25" t="s">
        <v>16</v>
      </c>
      <c r="L37" s="53">
        <f>COUNTIF(G25:G32,"МС")</f>
        <v>0</v>
      </c>
    </row>
    <row r="38" spans="1:12" x14ac:dyDescent="0.25">
      <c r="A38" s="42" t="s">
        <v>45</v>
      </c>
      <c r="B38" s="8"/>
      <c r="C38" s="8"/>
      <c r="D38" s="8"/>
      <c r="E38" s="43"/>
      <c r="F38" s="44"/>
      <c r="G38" s="41"/>
      <c r="H38" s="16" t="s">
        <v>26</v>
      </c>
      <c r="I38" s="36">
        <v>15</v>
      </c>
      <c r="J38" s="37"/>
      <c r="K38" s="25" t="s">
        <v>19</v>
      </c>
      <c r="L38" s="53">
        <f>COUNTIF(G25:G32,"КМС")</f>
        <v>3</v>
      </c>
    </row>
    <row r="39" spans="1:12" x14ac:dyDescent="0.25">
      <c r="A39" s="42"/>
      <c r="B39" s="8"/>
      <c r="C39" s="8"/>
      <c r="D39" s="8"/>
      <c r="E39" s="43"/>
      <c r="F39" s="44"/>
      <c r="G39" s="41"/>
      <c r="H39" s="16" t="s">
        <v>27</v>
      </c>
      <c r="I39" s="36">
        <v>0</v>
      </c>
      <c r="J39" s="37"/>
      <c r="K39" s="25" t="s">
        <v>23</v>
      </c>
      <c r="L39" s="53">
        <f>COUNTIF(G25:G32,"1 СР")</f>
        <v>0</v>
      </c>
    </row>
    <row r="40" spans="1:12" x14ac:dyDescent="0.25">
      <c r="A40" s="42"/>
      <c r="B40" s="8"/>
      <c r="C40" s="8"/>
      <c r="D40" s="8"/>
      <c r="E40" s="43"/>
      <c r="F40" s="44"/>
      <c r="G40" s="41"/>
      <c r="H40" s="16" t="s">
        <v>29</v>
      </c>
      <c r="I40" s="27">
        <v>0</v>
      </c>
      <c r="J40" s="39"/>
      <c r="K40" s="26" t="s">
        <v>33</v>
      </c>
      <c r="L40" s="54">
        <f>COUNTIF(G25:G32,"2 СР")</f>
        <v>0</v>
      </c>
    </row>
    <row r="41" spans="1:12" x14ac:dyDescent="0.25">
      <c r="A41" s="42"/>
      <c r="B41" s="8"/>
      <c r="C41" s="8"/>
      <c r="D41" s="8"/>
      <c r="E41" s="43"/>
      <c r="F41" s="18"/>
      <c r="G41" s="51"/>
      <c r="H41" s="16" t="s">
        <v>28</v>
      </c>
      <c r="I41" s="27">
        <v>0</v>
      </c>
      <c r="J41" s="52"/>
      <c r="K41" s="26" t="s">
        <v>34</v>
      </c>
      <c r="L41" s="53">
        <f>COUNTIF(G25:G32,"3 СР")</f>
        <v>0</v>
      </c>
    </row>
    <row r="42" spans="1:12" ht="9.75" customHeight="1" x14ac:dyDescent="0.25">
      <c r="A42" s="19"/>
      <c r="B42" s="44"/>
      <c r="C42" s="45"/>
      <c r="D42" s="45"/>
      <c r="E42" s="44"/>
      <c r="F42" s="46"/>
      <c r="G42" s="44"/>
      <c r="H42" s="44"/>
      <c r="I42" s="47"/>
      <c r="J42" s="47"/>
      <c r="K42" s="44"/>
      <c r="L42" s="20"/>
    </row>
    <row r="43" spans="1:12" ht="15.6" x14ac:dyDescent="0.25">
      <c r="A43" s="149" t="s">
        <v>2</v>
      </c>
      <c r="B43" s="150"/>
      <c r="C43" s="150"/>
      <c r="D43" s="150"/>
      <c r="E43" s="150"/>
      <c r="F43" s="140" t="s">
        <v>7</v>
      </c>
      <c r="G43" s="140"/>
      <c r="H43" s="140"/>
      <c r="I43" s="140"/>
      <c r="J43" s="140" t="s">
        <v>47</v>
      </c>
      <c r="K43" s="140"/>
      <c r="L43" s="141"/>
    </row>
    <row r="44" spans="1:12" x14ac:dyDescent="0.25">
      <c r="A44" s="19"/>
      <c r="B44" s="44"/>
      <c r="C44" s="44"/>
      <c r="D44" s="44"/>
      <c r="E44" s="44"/>
      <c r="F44" s="44"/>
      <c r="G44" s="15"/>
      <c r="H44" s="15"/>
      <c r="I44" s="15"/>
      <c r="J44" s="15"/>
      <c r="K44" s="15"/>
      <c r="L44" s="24"/>
    </row>
    <row r="45" spans="1:12" x14ac:dyDescent="0.25">
      <c r="A45" s="21"/>
      <c r="B45" s="45"/>
      <c r="C45" s="45"/>
      <c r="D45" s="45"/>
      <c r="E45" s="45"/>
      <c r="F45" s="48"/>
      <c r="G45" s="45"/>
      <c r="H45" s="45"/>
      <c r="I45" s="49"/>
      <c r="J45" s="49"/>
      <c r="K45" s="45"/>
      <c r="L45" s="23"/>
    </row>
    <row r="46" spans="1:12" x14ac:dyDescent="0.25">
      <c r="A46" s="21"/>
      <c r="B46" s="45"/>
      <c r="C46" s="45"/>
      <c r="D46" s="45"/>
      <c r="E46" s="45"/>
      <c r="F46" s="48"/>
      <c r="G46" s="45"/>
      <c r="H46" s="45"/>
      <c r="I46" s="49"/>
      <c r="J46" s="49"/>
      <c r="K46" s="45"/>
      <c r="L46" s="23"/>
    </row>
    <row r="47" spans="1:12" x14ac:dyDescent="0.25">
      <c r="A47" s="21"/>
      <c r="B47" s="45"/>
      <c r="C47" s="45"/>
      <c r="D47" s="45"/>
      <c r="E47" s="45"/>
      <c r="F47" s="48"/>
      <c r="G47" s="45"/>
      <c r="H47" s="45"/>
      <c r="I47" s="49"/>
      <c r="J47" s="49"/>
      <c r="K47" s="45"/>
      <c r="L47" s="23"/>
    </row>
    <row r="48" spans="1:12" x14ac:dyDescent="0.25">
      <c r="A48" s="21"/>
      <c r="B48" s="45"/>
      <c r="C48" s="45"/>
      <c r="D48" s="45"/>
      <c r="E48" s="45"/>
      <c r="F48" s="48"/>
      <c r="G48" s="45"/>
      <c r="H48" s="45"/>
      <c r="I48" s="49"/>
      <c r="J48" s="49"/>
      <c r="K48" s="45"/>
      <c r="L48" s="23"/>
    </row>
    <row r="49" spans="1:27" ht="16.2" thickBot="1" x14ac:dyDescent="0.3">
      <c r="A49" s="146" t="str">
        <f>G19</f>
        <v>БУКОВА О.Ю. (IК, г. Пенза)</v>
      </c>
      <c r="B49" s="142"/>
      <c r="C49" s="142"/>
      <c r="D49" s="142"/>
      <c r="E49" s="142"/>
      <c r="F49" s="142" t="str">
        <f>G18</f>
        <v>БОЯРОВ В.В. (ВК, г. Саранск)</v>
      </c>
      <c r="G49" s="142"/>
      <c r="H49" s="142"/>
      <c r="I49" s="142"/>
      <c r="J49" s="142" t="str">
        <f>G20</f>
        <v>МЯГКОВ А.О. (IК, Саранск)</v>
      </c>
      <c r="K49" s="142"/>
      <c r="L49" s="143"/>
    </row>
    <row r="50" spans="1:27" s="5" customFormat="1" ht="14.4" thickTop="1" x14ac:dyDescent="0.25">
      <c r="A50" s="2"/>
      <c r="B50" s="2"/>
      <c r="C50" s="22"/>
      <c r="D50" s="22"/>
      <c r="E50" s="2"/>
      <c r="G50" s="2"/>
      <c r="H50" s="2"/>
      <c r="I50" s="17"/>
      <c r="J50" s="17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s="30" customFormat="1" ht="18" x14ac:dyDescent="0.25">
      <c r="C51" s="31"/>
      <c r="D51" s="31"/>
      <c r="F51" s="32"/>
      <c r="I51" s="33"/>
      <c r="J51" s="33"/>
    </row>
    <row r="52" spans="1:27" ht="21" x14ac:dyDescent="0.25">
      <c r="A52" s="28"/>
      <c r="B52" s="28"/>
      <c r="C52" s="28"/>
      <c r="D52" s="29"/>
      <c r="E52" s="135"/>
      <c r="F52" s="135"/>
      <c r="G52" s="135"/>
      <c r="H52" s="135"/>
    </row>
    <row r="53" spans="1:27" ht="18" x14ac:dyDescent="0.25">
      <c r="E53" s="30"/>
    </row>
  </sheetData>
  <autoFilter ref="B24:H24">
    <sortState ref="B24:H31">
      <sortCondition ref="B23"/>
    </sortState>
  </autoFilter>
  <mergeCells count="39">
    <mergeCell ref="A14:D14"/>
    <mergeCell ref="A15:D15"/>
    <mergeCell ref="A12:L12"/>
    <mergeCell ref="A10:L10"/>
    <mergeCell ref="A11:L11"/>
    <mergeCell ref="A13:L13"/>
    <mergeCell ref="A7:K7"/>
    <mergeCell ref="A8:K8"/>
    <mergeCell ref="A9:K9"/>
    <mergeCell ref="A1:K1"/>
    <mergeCell ref="A2:K2"/>
    <mergeCell ref="A3:K3"/>
    <mergeCell ref="A4:K4"/>
    <mergeCell ref="A5:K5"/>
    <mergeCell ref="A6:L6"/>
    <mergeCell ref="I22:I23"/>
    <mergeCell ref="D22:D23"/>
    <mergeCell ref="J22:J23"/>
    <mergeCell ref="L22:L23"/>
    <mergeCell ref="F22:F23"/>
    <mergeCell ref="G22:G23"/>
    <mergeCell ref="E22:E23"/>
    <mergeCell ref="H22:H23"/>
    <mergeCell ref="K22:K23"/>
    <mergeCell ref="J43:L43"/>
    <mergeCell ref="J49:L49"/>
    <mergeCell ref="A34:E34"/>
    <mergeCell ref="A49:E49"/>
    <mergeCell ref="H34:L34"/>
    <mergeCell ref="F49:I49"/>
    <mergeCell ref="A43:E43"/>
    <mergeCell ref="F43:I43"/>
    <mergeCell ref="A16:G16"/>
    <mergeCell ref="G18:H18"/>
    <mergeCell ref="G19:H19"/>
    <mergeCell ref="G20:H20"/>
    <mergeCell ref="E52:H52"/>
    <mergeCell ref="A22:A23"/>
    <mergeCell ref="C22:C23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5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Эстафета</vt:lpstr>
      <vt:lpstr>'ПР Эстафета'!Заголовки_для_печати</vt:lpstr>
      <vt:lpstr>'ПР Эстафета'!Область_печати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2025-06-07T09:03:15Z</cp:lastPrinted>
  <dcterms:created xsi:type="dcterms:W3CDTF">1996-10-08T23:32:33Z</dcterms:created>
  <dcterms:modified xsi:type="dcterms:W3CDTF">2025-06-09T07:09:54Z</dcterms:modified>
</cp:coreProperties>
</file>