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трек\"/>
    </mc:Choice>
  </mc:AlternateContent>
  <bookViews>
    <workbookView xWindow="0" yWindow="0" windowWidth="20490" windowHeight="7755" tabRatio="789"/>
  </bookViews>
  <sheets>
    <sheet name="кейрин" sheetId="100" r:id="rId1"/>
  </sheets>
  <definedNames>
    <definedName name="_xlnm.Print_Area" localSheetId="0">кейрин!$A$1:$I$74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4" i="100" l="1"/>
  <c r="D74" i="100"/>
  <c r="F74" i="100" l="1"/>
  <c r="G66" i="100"/>
  <c r="G65" i="100"/>
  <c r="G64" i="100"/>
  <c r="G63" i="100"/>
  <c r="I60" i="100" l="1"/>
  <c r="I62" i="100"/>
  <c r="I64" i="100"/>
  <c r="I66" i="100"/>
  <c r="I61" i="100"/>
  <c r="I63" i="100"/>
  <c r="I65" i="100"/>
  <c r="G62" i="100"/>
  <c r="G61" i="100" s="1"/>
</calcChain>
</file>

<file path=xl/sharedStrings.xml><?xml version="1.0" encoding="utf-8"?>
<sst xmlns="http://schemas.openxmlformats.org/spreadsheetml/2006/main" count="211" uniqueCount="143">
  <si>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</si>
  <si>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</si>
  <si>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</si>
  <si>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</si>
  <si>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</si>
  <si>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</si>
  <si>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</si>
  <si>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</si>
  <si>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</si>
  <si>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</si>
  <si>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</si>
  <si>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</si>
  <si>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</si>
  <si>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</si>
  <si>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</si>
  <si>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</si>
  <si>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</si>
  <si>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</si>
  <si>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</si>
  <si>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</si>
  <si>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</si>
  <si>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</si>
  <si>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</si>
  <si>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</si>
  <si>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</si>
  <si>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</si>
  <si>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</si>
  <si>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</si>
  <si>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</si>
  <si>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</si>
  <si>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</si>
  <si>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</si>
  <si>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</si>
  <si>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</si>
  <si>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</si>
  <si>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</si>
  <si>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</si>
  <si>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</si>
  <si>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</si>
  <si>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Влажность: </t>
  </si>
  <si>
    <t xml:space="preserve">Ветер: </t>
  </si>
  <si>
    <t>ПЕРВЕНСТВО РОССИИ</t>
  </si>
  <si>
    <t>Санкт-Петербург</t>
  </si>
  <si>
    <t>СУДЬЯ НА ФИНИШЕ</t>
  </si>
  <si>
    <t>Департамент спорта города Москвы</t>
  </si>
  <si>
    <t>РСОО "Федерация велосипедного спорта в городе Москве"</t>
  </si>
  <si>
    <t>МЕСТО ПРОВЕДЕНИЯ: г. Москва</t>
  </si>
  <si>
    <t>ГНИДЕНКО В.Н. (ВК, г.Тула)</t>
  </si>
  <si>
    <t>БЕЛОБОРОДОВА О.В. (1к., г.Москва)</t>
  </si>
  <si>
    <t>КОЛЕДЕНКОВ А.Н. (1 к., г.Москва)</t>
  </si>
  <si>
    <t>НАЗВАНИЕ ТРАССЫ / РЕГ. НОМЕР: АО "СЦП "Крылатское" ЦЦЮ ЮЦЦ</t>
  </si>
  <si>
    <t>ПОКРЫТИЕ ТРЕКА: дерево</t>
  </si>
  <si>
    <t>ДЛИНА ТРЕКА: 333 м</t>
  </si>
  <si>
    <t>ДАТА ПРОВЕДЕНИЯ: 22-26 июня 2022 года</t>
  </si>
  <si>
    <t>НАЧАЛО ГОНКИ:</t>
  </si>
  <si>
    <t>ОКОНЧАНИЕ ГОНКИ:</t>
  </si>
  <si>
    <t>№ ЕКП 2022: 4952</t>
  </si>
  <si>
    <t>№ ВРВС: 0080221811Я</t>
  </si>
  <si>
    <t>Температура:</t>
  </si>
  <si>
    <t>Осадки:</t>
  </si>
  <si>
    <t>Москва</t>
  </si>
  <si>
    <t>Тульская область</t>
  </si>
  <si>
    <t>Республика Адыгея</t>
  </si>
  <si>
    <t>Московская область</t>
  </si>
  <si>
    <t>24.01.2007</t>
  </si>
  <si>
    <t>ДИСТАНЦИЯ: ДЛИНА КРУГА/КРУГОВ 1,665 0,333/5</t>
  </si>
  <si>
    <t>трек - кейрин</t>
  </si>
  <si>
    <t>Юноши 15-16 лет</t>
  </si>
  <si>
    <t>БЫКОВСКИЙ Никита</t>
  </si>
  <si>
    <t>19.07.2006</t>
  </si>
  <si>
    <t>КИРИЛЬЦЕВТимур</t>
  </si>
  <si>
    <t>08.10.2007</t>
  </si>
  <si>
    <t>АФАНАСЬЕВ Никита</t>
  </si>
  <si>
    <t>08.02.2006</t>
  </si>
  <si>
    <t>ЦВЕТКОВ Артем</t>
  </si>
  <si>
    <t>01.08.2007</t>
  </si>
  <si>
    <t>СТОРОЖЕВ Александр</t>
  </si>
  <si>
    <t>18.03.2006</t>
  </si>
  <si>
    <t>ГРИГОРЬЕВ Сократ</t>
  </si>
  <si>
    <t>24.05.2007</t>
  </si>
  <si>
    <t>ТЕНЬКОВ Алексей</t>
  </si>
  <si>
    <t>17.12.2006</t>
  </si>
  <si>
    <t>АМЕЛИН Даниил</t>
  </si>
  <si>
    <t>12.04.2006</t>
  </si>
  <si>
    <t>КОРОЛЬКОВ Павел</t>
  </si>
  <si>
    <t>10.12.2006</t>
  </si>
  <si>
    <t>ЗЛОТКО Иван</t>
  </si>
  <si>
    <t>06.06.2006</t>
  </si>
  <si>
    <t>ПОЛЯКОВ Кирилл</t>
  </si>
  <si>
    <t>21.03.2006</t>
  </si>
  <si>
    <t>БУСЛАЕВ Артем</t>
  </si>
  <si>
    <t>05.06.2007</t>
  </si>
  <si>
    <t>МИХАЙЛОВ Андрей</t>
  </si>
  <si>
    <t>25.09.2007</t>
  </si>
  <si>
    <t>КОНДАУРОВ Иван</t>
  </si>
  <si>
    <t>19.04.2006</t>
  </si>
  <si>
    <t>ВЫСОКОСОВ Александр</t>
  </si>
  <si>
    <t>03.02.2007</t>
  </si>
  <si>
    <t>ПРИДАТЧЕНКО Егор</t>
  </si>
  <si>
    <t>25.08.2006</t>
  </si>
  <si>
    <t>Омская область</t>
  </si>
  <si>
    <t>ЕПИХИН Александр</t>
  </si>
  <si>
    <t>16.07.2008</t>
  </si>
  <si>
    <t>ГУРЖИЙ Иван</t>
  </si>
  <si>
    <t>02.09.2006</t>
  </si>
  <si>
    <t>ВАСИЛЬЕВ Тимофей</t>
  </si>
  <si>
    <t>11.04.2007</t>
  </si>
  <si>
    <t>РУДАКОВ Егор</t>
  </si>
  <si>
    <t>12.07.2006</t>
  </si>
  <si>
    <t>КУЗЬМИН Кирилл</t>
  </si>
  <si>
    <t>22.03.2006</t>
  </si>
  <si>
    <t>Удмуртская Республика</t>
  </si>
  <si>
    <t>ПОЛЕХИН Артем</t>
  </si>
  <si>
    <t>28.03.2006</t>
  </si>
  <si>
    <t>ПУЧЕНКИН Артем</t>
  </si>
  <si>
    <t>16.12.2007</t>
  </si>
  <si>
    <t>СМИРНОВ Роман</t>
  </si>
  <si>
    <t>04.11.2007</t>
  </si>
  <si>
    <t>АГАФОНОВ Егор</t>
  </si>
  <si>
    <t>12.05.2006</t>
  </si>
  <si>
    <t>БОГОМОЛОВ Кирилл</t>
  </si>
  <si>
    <t>25.01.2007</t>
  </si>
  <si>
    <t>ГАШЕЧЕВ Сергей</t>
  </si>
  <si>
    <t>23.01.2006</t>
  </si>
  <si>
    <t>ГАЛИЕВ Адэль</t>
  </si>
  <si>
    <t>27.01.2007</t>
  </si>
  <si>
    <t>КИСЛИЦИН Николай</t>
  </si>
  <si>
    <t>01.07.2006</t>
  </si>
  <si>
    <t>САМАРИН Артем</t>
  </si>
  <si>
    <t>07.09.2006</t>
  </si>
  <si>
    <t>САРОЯН Артур</t>
  </si>
  <si>
    <t>12.11.2006</t>
  </si>
  <si>
    <t>ПЕТРИЧИН Лев</t>
  </si>
  <si>
    <t>06.10.2008</t>
  </si>
  <si>
    <t>КОРЧАГИН Евгений</t>
  </si>
  <si>
    <t>12.08.2007</t>
  </si>
  <si>
    <t>МЕРЕМЕРЕНКО Дмитрий</t>
  </si>
  <si>
    <t>14.04.2006</t>
  </si>
  <si>
    <t>МАСТЮГИН Максим</t>
  </si>
  <si>
    <t>07.03.2007</t>
  </si>
  <si>
    <t>ЗЕЛЕНЕВ Тимофей</t>
  </si>
  <si>
    <t>НС</t>
  </si>
  <si>
    <t>Воронежская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</si>
</sst>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h:mm:ss.00"/>
    <numFmt numFmtId="166" formatCode="mm:ss.000"/>
    <numFmt numFmtId="167" formatCode="0.00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20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4" fillId="0" borderId="12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9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7" fillId="0" borderId="8" xfId="8" applyFont="1" applyBorder="1" applyAlignment="1">
      <alignment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14" fontId="6" fillId="2" borderId="32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165" fontId="5" fillId="0" borderId="10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165" fontId="9" fillId="0" borderId="35" xfId="0" applyNumberFormat="1" applyFont="1" applyBorder="1" applyAlignment="1">
      <alignment horizontal="left" vertical="center"/>
    </xf>
    <xf numFmtId="167" fontId="9" fillId="0" borderId="21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16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center" vertical="center"/>
    </xf>
    <xf numFmtId="165" fontId="18" fillId="0" borderId="4" xfId="0" applyNumberFormat="1" applyFont="1" applyBorder="1" applyAlignment="1">
      <alignment horizontal="left" vertical="center" wrapText="1"/>
    </xf>
    <xf numFmtId="165" fontId="18" fillId="0" borderId="16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1" fillId="2" borderId="2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3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6229" cy="759683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3</xdr:row>
      <xdr:rowOff>31402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930051" cy="748984"/>
        </a:xfrm>
        <a:prstGeom prst="rect">
          <a:avLst/>
        </a:prstGeom>
      </xdr:spPr>
    </xdr:pic>
    <xdr:clientData/>
  </xdr:twoCellAnchor>
  <xdr:oneCellAnchor>
    <xdr:from>
      <xdr:col>7</xdr:col>
      <xdr:colOff>1099038</xdr:colOff>
      <xdr:row>0</xdr:row>
      <xdr:rowOff>52365</xdr:rowOff>
    </xdr:from>
    <xdr:ext cx="1490201" cy="731739"/>
    <xdr:pic>
      <xdr:nvPicPr>
        <xdr:cNvPr id="4" name="Pictur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38681" y="52365"/>
          <a:ext cx="1490201" cy="7317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view="pageBreakPreview" topLeftCell="A52" zoomScale="91" zoomScaleNormal="91" zoomScaleSheetLayoutView="91" workbookViewId="0">
      <selection activeCell="L65" sqref="L65"/>
    </sheetView>
  </sheetViews>
  <sheetFormatPr defaultColWidth="8.85546875" defaultRowHeight="12.75" x14ac:dyDescent="0.2"/>
  <cols>
    <col min="1" max="1" width="6.85546875" customWidth="1"/>
    <col min="2" max="2" width="8.140625" customWidth="1"/>
    <col min="3" max="3" width="13.28515625" customWidth="1"/>
    <col min="4" max="4" width="22.7109375" customWidth="1"/>
    <col min="5" max="5" width="11.140625" customWidth="1"/>
    <col min="6" max="6" width="19.7109375" customWidth="1"/>
    <col min="7" max="7" width="22" customWidth="1"/>
    <col min="8" max="8" width="22.7109375" customWidth="1"/>
    <col min="9" max="9" width="17.28515625" customWidth="1"/>
  </cols>
  <sheetData>
    <row r="1" spans="1:9" ht="21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21" x14ac:dyDescent="0.2">
      <c r="A2" s="77" t="s">
        <v>44</v>
      </c>
      <c r="B2" s="77"/>
      <c r="C2" s="77"/>
      <c r="D2" s="77"/>
      <c r="E2" s="77"/>
      <c r="F2" s="77"/>
      <c r="G2" s="77"/>
      <c r="H2" s="77"/>
      <c r="I2" s="77"/>
    </row>
    <row r="3" spans="1:9" ht="21" x14ac:dyDescent="0.2">
      <c r="A3" s="77" t="s">
        <v>10</v>
      </c>
      <c r="B3" s="77"/>
      <c r="C3" s="77"/>
      <c r="D3" s="77"/>
      <c r="E3" s="77"/>
      <c r="F3" s="77"/>
      <c r="G3" s="77"/>
      <c r="H3" s="77"/>
      <c r="I3" s="77"/>
    </row>
    <row r="4" spans="1:9" ht="21" x14ac:dyDescent="0.2">
      <c r="A4" s="77" t="s">
        <v>45</v>
      </c>
      <c r="B4" s="77"/>
      <c r="C4" s="77"/>
      <c r="D4" s="77"/>
      <c r="E4" s="77"/>
      <c r="F4" s="77"/>
      <c r="G4" s="77"/>
      <c r="H4" s="77"/>
      <c r="I4" s="77"/>
    </row>
    <row r="5" spans="1:9" ht="6.75" customHeight="1" x14ac:dyDescent="0.2">
      <c r="A5" s="78" t="s">
        <v>36</v>
      </c>
      <c r="B5" s="78"/>
      <c r="C5" s="78"/>
      <c r="D5" s="78"/>
      <c r="E5" s="78"/>
      <c r="F5" s="78"/>
      <c r="G5" s="78"/>
      <c r="H5" s="78"/>
      <c r="I5" s="78"/>
    </row>
    <row r="6" spans="1:9" ht="25.5" customHeight="1" x14ac:dyDescent="0.2">
      <c r="A6" s="76" t="s">
        <v>41</v>
      </c>
      <c r="B6" s="76"/>
      <c r="C6" s="76"/>
      <c r="D6" s="76"/>
      <c r="E6" s="76"/>
      <c r="F6" s="76"/>
      <c r="G6" s="76"/>
      <c r="H6" s="76"/>
      <c r="I6" s="76"/>
    </row>
    <row r="7" spans="1:9" ht="15" customHeight="1" x14ac:dyDescent="0.2">
      <c r="A7" s="81" t="s">
        <v>16</v>
      </c>
      <c r="B7" s="81"/>
      <c r="C7" s="81"/>
      <c r="D7" s="81"/>
      <c r="E7" s="81"/>
      <c r="F7" s="81"/>
      <c r="G7" s="81"/>
      <c r="H7" s="81"/>
      <c r="I7" s="81"/>
    </row>
    <row r="8" spans="1:9" ht="8.25" customHeight="1" thickBot="1" x14ac:dyDescent="0.25">
      <c r="A8" s="82"/>
      <c r="B8" s="82"/>
      <c r="C8" s="82"/>
      <c r="D8" s="82"/>
      <c r="E8" s="82"/>
      <c r="F8" s="82"/>
      <c r="G8" s="82"/>
      <c r="H8" s="82"/>
      <c r="I8" s="82"/>
    </row>
    <row r="9" spans="1:9" ht="19.5" thickTop="1" x14ac:dyDescent="0.2">
      <c r="A9" s="83" t="s">
        <v>21</v>
      </c>
      <c r="B9" s="84"/>
      <c r="C9" s="84"/>
      <c r="D9" s="84"/>
      <c r="E9" s="84"/>
      <c r="F9" s="84"/>
      <c r="G9" s="84"/>
      <c r="H9" s="84"/>
      <c r="I9" s="85"/>
    </row>
    <row r="10" spans="1:9" ht="18.75" x14ac:dyDescent="0.2">
      <c r="A10" s="86" t="s">
        <v>66</v>
      </c>
      <c r="B10" s="87"/>
      <c r="C10" s="87"/>
      <c r="D10" s="87"/>
      <c r="E10" s="87"/>
      <c r="F10" s="87"/>
      <c r="G10" s="87"/>
      <c r="H10" s="87"/>
      <c r="I10" s="88"/>
    </row>
    <row r="11" spans="1:9" ht="15.75" customHeight="1" x14ac:dyDescent="0.2">
      <c r="A11" s="89" t="s">
        <v>67</v>
      </c>
      <c r="B11" s="90"/>
      <c r="C11" s="90"/>
      <c r="D11" s="90"/>
      <c r="E11" s="90"/>
      <c r="F11" s="90"/>
      <c r="G11" s="90"/>
      <c r="H11" s="90"/>
      <c r="I11" s="91"/>
    </row>
    <row r="12" spans="1:9" ht="8.25" customHeight="1" x14ac:dyDescent="0.2">
      <c r="A12" s="92" t="s">
        <v>36</v>
      </c>
      <c r="B12" s="93"/>
      <c r="C12" s="93"/>
      <c r="D12" s="93"/>
      <c r="E12" s="93"/>
      <c r="F12" s="93"/>
      <c r="G12" s="93"/>
      <c r="H12" s="93"/>
      <c r="I12" s="94"/>
    </row>
    <row r="13" spans="1:9" ht="15.75" x14ac:dyDescent="0.2">
      <c r="A13" s="95" t="s">
        <v>46</v>
      </c>
      <c r="B13" s="96"/>
      <c r="C13" s="96"/>
      <c r="D13" s="96"/>
      <c r="E13" s="15"/>
      <c r="F13" s="1"/>
      <c r="G13" s="32" t="s">
        <v>54</v>
      </c>
      <c r="H13" s="28"/>
      <c r="I13" s="8" t="s">
        <v>57</v>
      </c>
    </row>
    <row r="14" spans="1:9" ht="15.75" x14ac:dyDescent="0.2">
      <c r="A14" s="97" t="s">
        <v>53</v>
      </c>
      <c r="B14" s="98"/>
      <c r="C14" s="98"/>
      <c r="D14" s="98"/>
      <c r="E14" s="16"/>
      <c r="F14" s="2"/>
      <c r="G14" s="50" t="s">
        <v>55</v>
      </c>
      <c r="H14" s="29"/>
      <c r="I14" s="9" t="s">
        <v>56</v>
      </c>
    </row>
    <row r="15" spans="1:9" ht="15" x14ac:dyDescent="0.2">
      <c r="A15" s="99" t="s">
        <v>9</v>
      </c>
      <c r="B15" s="100"/>
      <c r="C15" s="100"/>
      <c r="D15" s="100"/>
      <c r="E15" s="100"/>
      <c r="F15" s="100"/>
      <c r="G15" s="101"/>
      <c r="H15" s="102" t="s">
        <v>1</v>
      </c>
      <c r="I15" s="103"/>
    </row>
    <row r="16" spans="1:9" ht="23.25" customHeight="1" x14ac:dyDescent="0.2">
      <c r="A16" s="19" t="s">
        <v>17</v>
      </c>
      <c r="B16" s="20"/>
      <c r="C16" s="20"/>
      <c r="D16" s="21"/>
      <c r="E16" s="4" t="s">
        <v>36</v>
      </c>
      <c r="F16" s="21"/>
      <c r="G16" s="4"/>
      <c r="H16" s="104" t="s">
        <v>50</v>
      </c>
      <c r="I16" s="105"/>
    </row>
    <row r="17" spans="1:9" ht="15" x14ac:dyDescent="0.2">
      <c r="A17" s="19" t="s">
        <v>18</v>
      </c>
      <c r="B17" s="20"/>
      <c r="C17" s="20"/>
      <c r="D17" s="4"/>
      <c r="E17" s="17"/>
      <c r="F17" s="21"/>
      <c r="G17" s="51" t="s">
        <v>47</v>
      </c>
      <c r="H17" s="79" t="s">
        <v>51</v>
      </c>
      <c r="I17" s="80"/>
    </row>
    <row r="18" spans="1:9" ht="15" x14ac:dyDescent="0.2">
      <c r="A18" s="19" t="s">
        <v>19</v>
      </c>
      <c r="B18" s="20"/>
      <c r="C18" s="20"/>
      <c r="D18" s="4"/>
      <c r="E18" s="17"/>
      <c r="F18" s="21"/>
      <c r="G18" s="51" t="s">
        <v>48</v>
      </c>
      <c r="H18" s="79" t="s">
        <v>52</v>
      </c>
      <c r="I18" s="80"/>
    </row>
    <row r="19" spans="1:9" ht="15.75" thickBot="1" x14ac:dyDescent="0.25">
      <c r="A19" s="71" t="s">
        <v>15</v>
      </c>
      <c r="B19" s="67"/>
      <c r="C19" s="67"/>
      <c r="D19" s="72"/>
      <c r="E19" s="30"/>
      <c r="F19" s="72"/>
      <c r="G19" s="73" t="s">
        <v>49</v>
      </c>
      <c r="H19" s="74" t="s">
        <v>65</v>
      </c>
      <c r="I19" s="75"/>
    </row>
    <row r="20" spans="1:9" ht="8.25" customHeight="1" thickTop="1" thickBot="1" x14ac:dyDescent="0.25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">
      <c r="A21" s="55" t="s">
        <v>7</v>
      </c>
      <c r="B21" s="56" t="s">
        <v>12</v>
      </c>
      <c r="C21" s="56" t="s">
        <v>34</v>
      </c>
      <c r="D21" s="56" t="s">
        <v>2</v>
      </c>
      <c r="E21" s="57" t="s">
        <v>33</v>
      </c>
      <c r="F21" s="56" t="s">
        <v>8</v>
      </c>
      <c r="G21" s="56" t="s">
        <v>13</v>
      </c>
      <c r="H21" s="58" t="s">
        <v>23</v>
      </c>
      <c r="I21" s="59" t="s">
        <v>14</v>
      </c>
    </row>
    <row r="22" spans="1:9" ht="16.5" customHeight="1" x14ac:dyDescent="0.2">
      <c r="A22" s="70">
        <v>1</v>
      </c>
      <c r="B22" s="38">
        <v>66</v>
      </c>
      <c r="C22" s="38">
        <v>10094923271</v>
      </c>
      <c r="D22" s="37" t="s">
        <v>68</v>
      </c>
      <c r="E22" s="34" t="s">
        <v>69</v>
      </c>
      <c r="F22" s="34" t="s">
        <v>30</v>
      </c>
      <c r="G22" s="53" t="s">
        <v>61</v>
      </c>
      <c r="H22" s="54"/>
      <c r="I22" s="66"/>
    </row>
    <row r="23" spans="1:9" ht="16.5" customHeight="1" x14ac:dyDescent="0.2">
      <c r="A23" s="70">
        <v>2</v>
      </c>
      <c r="B23" s="38">
        <v>1</v>
      </c>
      <c r="C23" s="38">
        <v>10090059834</v>
      </c>
      <c r="D23" s="37" t="s">
        <v>70</v>
      </c>
      <c r="E23" s="34" t="s">
        <v>71</v>
      </c>
      <c r="F23" s="38" t="s">
        <v>35</v>
      </c>
      <c r="G23" s="53" t="s">
        <v>60</v>
      </c>
      <c r="H23" s="54"/>
      <c r="I23" s="66"/>
    </row>
    <row r="24" spans="1:9" ht="16.5" customHeight="1" x14ac:dyDescent="0.2">
      <c r="A24" s="70">
        <v>1</v>
      </c>
      <c r="B24" s="38">
        <v>49</v>
      </c>
      <c r="C24" s="38">
        <v>10100511986</v>
      </c>
      <c r="D24" s="37" t="s">
        <v>72</v>
      </c>
      <c r="E24" s="34" t="s">
        <v>73</v>
      </c>
      <c r="F24" s="38" t="s">
        <v>37</v>
      </c>
      <c r="G24" s="53" t="s">
        <v>60</v>
      </c>
      <c r="H24" s="54"/>
      <c r="I24" s="66"/>
    </row>
    <row r="25" spans="1:9" ht="16.5" customHeight="1" x14ac:dyDescent="0.2">
      <c r="A25" s="70">
        <v>2</v>
      </c>
      <c r="B25" s="38">
        <v>26</v>
      </c>
      <c r="C25" s="38">
        <v>10119497011</v>
      </c>
      <c r="D25" s="37" t="s">
        <v>74</v>
      </c>
      <c r="E25" s="34" t="s">
        <v>75</v>
      </c>
      <c r="F25" s="38" t="s">
        <v>30</v>
      </c>
      <c r="G25" s="53" t="s">
        <v>42</v>
      </c>
      <c r="H25" s="54"/>
      <c r="I25" s="66"/>
    </row>
    <row r="26" spans="1:9" ht="16.5" customHeight="1" x14ac:dyDescent="0.2">
      <c r="A26" s="70">
        <v>5</v>
      </c>
      <c r="B26" s="38">
        <v>50</v>
      </c>
      <c r="C26" s="38">
        <v>10082410978</v>
      </c>
      <c r="D26" s="37" t="s">
        <v>76</v>
      </c>
      <c r="E26" s="34" t="s">
        <v>77</v>
      </c>
      <c r="F26" s="38" t="s">
        <v>35</v>
      </c>
      <c r="G26" s="53" t="s">
        <v>60</v>
      </c>
      <c r="H26" s="54"/>
      <c r="I26" s="66"/>
    </row>
    <row r="27" spans="1:9" ht="16.5" customHeight="1" x14ac:dyDescent="0.2">
      <c r="A27" s="70">
        <v>6</v>
      </c>
      <c r="B27" s="38">
        <v>4</v>
      </c>
      <c r="C27" s="38">
        <v>10112680941</v>
      </c>
      <c r="D27" s="37" t="s">
        <v>78</v>
      </c>
      <c r="E27" s="34" t="s">
        <v>79</v>
      </c>
      <c r="F27" s="38" t="s">
        <v>35</v>
      </c>
      <c r="G27" s="53" t="s">
        <v>60</v>
      </c>
      <c r="H27" s="54"/>
      <c r="I27" s="66"/>
    </row>
    <row r="28" spans="1:9" ht="16.5" customHeight="1" x14ac:dyDescent="0.2">
      <c r="A28" s="70">
        <v>7</v>
      </c>
      <c r="B28" s="38">
        <v>7</v>
      </c>
      <c r="C28" s="38">
        <v>10090065995</v>
      </c>
      <c r="D28" s="37" t="s">
        <v>80</v>
      </c>
      <c r="E28" s="34" t="s">
        <v>81</v>
      </c>
      <c r="F28" s="38" t="s">
        <v>35</v>
      </c>
      <c r="G28" s="53" t="s">
        <v>60</v>
      </c>
      <c r="H28" s="54"/>
      <c r="I28" s="66"/>
    </row>
    <row r="29" spans="1:9" ht="16.5" customHeight="1" x14ac:dyDescent="0.2">
      <c r="A29" s="70">
        <v>8</v>
      </c>
      <c r="B29" s="38">
        <v>70</v>
      </c>
      <c r="C29" s="38">
        <v>10092179383</v>
      </c>
      <c r="D29" s="37" t="s">
        <v>82</v>
      </c>
      <c r="E29" s="34" t="s">
        <v>83</v>
      </c>
      <c r="F29" s="38" t="s">
        <v>35</v>
      </c>
      <c r="G29" s="53" t="s">
        <v>61</v>
      </c>
      <c r="H29" s="54"/>
      <c r="I29" s="66"/>
    </row>
    <row r="30" spans="1:9" ht="16.5" customHeight="1" x14ac:dyDescent="0.2">
      <c r="A30" s="70">
        <v>9</v>
      </c>
      <c r="B30" s="38">
        <v>65</v>
      </c>
      <c r="C30" s="38">
        <v>10102210500</v>
      </c>
      <c r="D30" s="37" t="s">
        <v>84</v>
      </c>
      <c r="E30" s="34" t="s">
        <v>85</v>
      </c>
      <c r="F30" s="38" t="s">
        <v>37</v>
      </c>
      <c r="G30" s="53" t="s">
        <v>61</v>
      </c>
      <c r="H30" s="54"/>
      <c r="I30" s="66"/>
    </row>
    <row r="31" spans="1:9" ht="16.5" customHeight="1" x14ac:dyDescent="0.2">
      <c r="A31" s="70">
        <v>10</v>
      </c>
      <c r="B31" s="38">
        <v>51</v>
      </c>
      <c r="C31" s="38">
        <v>10104278519</v>
      </c>
      <c r="D31" s="37" t="s">
        <v>86</v>
      </c>
      <c r="E31" s="34" t="s">
        <v>87</v>
      </c>
      <c r="F31" s="38" t="s">
        <v>35</v>
      </c>
      <c r="G31" s="53" t="s">
        <v>60</v>
      </c>
      <c r="H31" s="54"/>
      <c r="I31" s="66"/>
    </row>
    <row r="32" spans="1:9" ht="16.5" customHeight="1" x14ac:dyDescent="0.2">
      <c r="A32" s="70">
        <v>11</v>
      </c>
      <c r="B32" s="38">
        <v>39</v>
      </c>
      <c r="C32" s="38">
        <v>10089792177</v>
      </c>
      <c r="D32" s="37" t="s">
        <v>88</v>
      </c>
      <c r="E32" s="34" t="s">
        <v>89</v>
      </c>
      <c r="F32" s="38" t="s">
        <v>30</v>
      </c>
      <c r="G32" s="53" t="s">
        <v>63</v>
      </c>
      <c r="H32" s="54"/>
      <c r="I32" s="66"/>
    </row>
    <row r="33" spans="1:9" ht="20.25" customHeight="1" x14ac:dyDescent="0.2">
      <c r="A33" s="70">
        <v>12</v>
      </c>
      <c r="B33" s="38">
        <v>3</v>
      </c>
      <c r="C33" s="38"/>
      <c r="D33" s="37" t="s">
        <v>90</v>
      </c>
      <c r="E33" s="34" t="s">
        <v>91</v>
      </c>
      <c r="F33" s="38" t="s">
        <v>37</v>
      </c>
      <c r="G33" s="53" t="s">
        <v>60</v>
      </c>
      <c r="H33" s="54"/>
      <c r="I33" s="66"/>
    </row>
    <row r="34" spans="1:9" ht="16.5" customHeight="1" x14ac:dyDescent="0.2">
      <c r="A34" s="70">
        <v>13</v>
      </c>
      <c r="B34" s="38">
        <v>25</v>
      </c>
      <c r="C34" s="38">
        <v>10103862227</v>
      </c>
      <c r="D34" s="37" t="s">
        <v>92</v>
      </c>
      <c r="E34" s="34" t="s">
        <v>93</v>
      </c>
      <c r="F34" s="38" t="s">
        <v>37</v>
      </c>
      <c r="G34" s="53" t="s">
        <v>60</v>
      </c>
      <c r="H34" s="54"/>
      <c r="I34" s="66"/>
    </row>
    <row r="35" spans="1:9" ht="16.5" customHeight="1" x14ac:dyDescent="0.2">
      <c r="A35" s="70">
        <v>13</v>
      </c>
      <c r="B35" s="38">
        <v>61</v>
      </c>
      <c r="C35" s="38">
        <v>10120490148</v>
      </c>
      <c r="D35" s="37" t="s">
        <v>94</v>
      </c>
      <c r="E35" s="34" t="s">
        <v>95</v>
      </c>
      <c r="F35" s="38" t="s">
        <v>37</v>
      </c>
      <c r="G35" s="53" t="s">
        <v>61</v>
      </c>
      <c r="H35" s="54"/>
      <c r="I35" s="66"/>
    </row>
    <row r="36" spans="1:9" ht="16.5" customHeight="1" x14ac:dyDescent="0.2">
      <c r="A36" s="70">
        <v>13</v>
      </c>
      <c r="B36" s="38">
        <v>16</v>
      </c>
      <c r="C36" s="38">
        <v>10104083913</v>
      </c>
      <c r="D36" s="37" t="s">
        <v>96</v>
      </c>
      <c r="E36" s="34" t="s">
        <v>97</v>
      </c>
      <c r="F36" s="38" t="s">
        <v>37</v>
      </c>
      <c r="G36" s="53" t="s">
        <v>60</v>
      </c>
      <c r="H36" s="54"/>
      <c r="I36" s="66"/>
    </row>
    <row r="37" spans="1:9" ht="16.5" customHeight="1" x14ac:dyDescent="0.2">
      <c r="A37" s="70">
        <v>13</v>
      </c>
      <c r="B37" s="38">
        <v>47</v>
      </c>
      <c r="C37" s="38">
        <v>10084268530</v>
      </c>
      <c r="D37" s="37" t="s">
        <v>98</v>
      </c>
      <c r="E37" s="34" t="s">
        <v>99</v>
      </c>
      <c r="F37" s="38" t="s">
        <v>30</v>
      </c>
      <c r="G37" s="53" t="s">
        <v>100</v>
      </c>
      <c r="H37" s="54"/>
      <c r="I37" s="66"/>
    </row>
    <row r="38" spans="1:9" ht="16.5" customHeight="1" x14ac:dyDescent="0.2">
      <c r="A38" s="70">
        <v>13</v>
      </c>
      <c r="B38" s="38">
        <v>117</v>
      </c>
      <c r="C38" s="38">
        <v>10131402749</v>
      </c>
      <c r="D38" s="37" t="s">
        <v>101</v>
      </c>
      <c r="E38" s="34" t="s">
        <v>102</v>
      </c>
      <c r="F38" s="38" t="s">
        <v>38</v>
      </c>
      <c r="G38" s="53" t="s">
        <v>61</v>
      </c>
      <c r="H38" s="54"/>
      <c r="I38" s="66"/>
    </row>
    <row r="39" spans="1:9" ht="16.5" customHeight="1" x14ac:dyDescent="0.2">
      <c r="A39" s="70">
        <v>13</v>
      </c>
      <c r="B39" s="38">
        <v>38</v>
      </c>
      <c r="C39" s="38">
        <v>10095071094</v>
      </c>
      <c r="D39" s="37" t="s">
        <v>103</v>
      </c>
      <c r="E39" s="34" t="s">
        <v>104</v>
      </c>
      <c r="F39" s="38" t="s">
        <v>30</v>
      </c>
      <c r="G39" s="53" t="s">
        <v>63</v>
      </c>
      <c r="H39" s="54"/>
      <c r="I39" s="66"/>
    </row>
    <row r="40" spans="1:9" ht="16.5" customHeight="1" x14ac:dyDescent="0.2">
      <c r="A40" s="70">
        <v>19</v>
      </c>
      <c r="B40" s="38">
        <v>34</v>
      </c>
      <c r="C40" s="38">
        <v>10099853905</v>
      </c>
      <c r="D40" s="37" t="s">
        <v>105</v>
      </c>
      <c r="E40" s="34" t="s">
        <v>106</v>
      </c>
      <c r="F40" s="38" t="s">
        <v>35</v>
      </c>
      <c r="G40" s="53" t="s">
        <v>142</v>
      </c>
      <c r="H40" s="54"/>
      <c r="I40" s="66"/>
    </row>
    <row r="41" spans="1:9" ht="16.5" customHeight="1" x14ac:dyDescent="0.2">
      <c r="A41" s="70">
        <v>19</v>
      </c>
      <c r="B41" s="38">
        <v>33</v>
      </c>
      <c r="C41" s="38">
        <v>10090436720</v>
      </c>
      <c r="D41" s="37" t="s">
        <v>107</v>
      </c>
      <c r="E41" s="34" t="s">
        <v>108</v>
      </c>
      <c r="F41" s="38" t="s">
        <v>30</v>
      </c>
      <c r="G41" s="53" t="s">
        <v>142</v>
      </c>
      <c r="H41" s="54"/>
      <c r="I41" s="66"/>
    </row>
    <row r="42" spans="1:9" ht="16.5" customHeight="1" x14ac:dyDescent="0.2">
      <c r="A42" s="70">
        <v>19</v>
      </c>
      <c r="B42" s="38">
        <v>58</v>
      </c>
      <c r="C42" s="38">
        <v>10093068450</v>
      </c>
      <c r="D42" s="37" t="s">
        <v>109</v>
      </c>
      <c r="E42" s="34" t="s">
        <v>110</v>
      </c>
      <c r="F42" s="38" t="s">
        <v>35</v>
      </c>
      <c r="G42" s="53" t="s">
        <v>111</v>
      </c>
      <c r="H42" s="54"/>
      <c r="I42" s="66"/>
    </row>
    <row r="43" spans="1:9" ht="16.5" customHeight="1" x14ac:dyDescent="0.2">
      <c r="A43" s="70">
        <v>19</v>
      </c>
      <c r="B43" s="38">
        <v>32</v>
      </c>
      <c r="C43" s="38">
        <v>10099853804</v>
      </c>
      <c r="D43" s="37" t="s">
        <v>112</v>
      </c>
      <c r="E43" s="34" t="s">
        <v>113</v>
      </c>
      <c r="F43" s="38" t="s">
        <v>30</v>
      </c>
      <c r="G43" s="53" t="s">
        <v>142</v>
      </c>
      <c r="H43" s="54"/>
      <c r="I43" s="66"/>
    </row>
    <row r="44" spans="1:9" ht="16.5" customHeight="1" x14ac:dyDescent="0.2">
      <c r="A44" s="70">
        <v>19</v>
      </c>
      <c r="B44" s="38">
        <v>63</v>
      </c>
      <c r="C44" s="38">
        <v>10100863008</v>
      </c>
      <c r="D44" s="37" t="s">
        <v>114</v>
      </c>
      <c r="E44" s="34" t="s">
        <v>115</v>
      </c>
      <c r="F44" s="38" t="s">
        <v>37</v>
      </c>
      <c r="G44" s="53" t="s">
        <v>61</v>
      </c>
      <c r="H44" s="54"/>
      <c r="I44" s="66"/>
    </row>
    <row r="45" spans="1:9" ht="16.5" customHeight="1" x14ac:dyDescent="0.2">
      <c r="A45" s="70">
        <v>19</v>
      </c>
      <c r="B45" s="38">
        <v>67</v>
      </c>
      <c r="C45" s="38">
        <v>10101388222</v>
      </c>
      <c r="D45" s="37" t="s">
        <v>116</v>
      </c>
      <c r="E45" s="34" t="s">
        <v>117</v>
      </c>
      <c r="F45" s="38" t="s">
        <v>37</v>
      </c>
      <c r="G45" s="53" t="s">
        <v>61</v>
      </c>
      <c r="H45" s="54"/>
      <c r="I45" s="66"/>
    </row>
    <row r="46" spans="1:9" ht="16.5" customHeight="1" x14ac:dyDescent="0.2">
      <c r="A46" s="70">
        <v>25</v>
      </c>
      <c r="B46" s="38">
        <v>37</v>
      </c>
      <c r="C46" s="38">
        <v>10097295428</v>
      </c>
      <c r="D46" s="37" t="s">
        <v>118</v>
      </c>
      <c r="E46" s="34" t="s">
        <v>119</v>
      </c>
      <c r="F46" s="38" t="s">
        <v>30</v>
      </c>
      <c r="G46" s="53" t="s">
        <v>63</v>
      </c>
      <c r="H46" s="54"/>
      <c r="I46" s="66"/>
    </row>
    <row r="47" spans="1:9" ht="16.5" customHeight="1" x14ac:dyDescent="0.2">
      <c r="A47" s="70">
        <v>25</v>
      </c>
      <c r="B47" s="38">
        <v>5</v>
      </c>
      <c r="C47" s="38">
        <v>10123421871</v>
      </c>
      <c r="D47" s="37" t="s">
        <v>120</v>
      </c>
      <c r="E47" s="34" t="s">
        <v>121</v>
      </c>
      <c r="F47" s="38" t="s">
        <v>37</v>
      </c>
      <c r="G47" s="53" t="s">
        <v>60</v>
      </c>
      <c r="H47" s="54"/>
      <c r="I47" s="66"/>
    </row>
    <row r="48" spans="1:9" ht="16.5" customHeight="1" x14ac:dyDescent="0.2">
      <c r="A48" s="70">
        <v>25</v>
      </c>
      <c r="B48" s="38">
        <v>9</v>
      </c>
      <c r="C48" s="38">
        <v>10080357511</v>
      </c>
      <c r="D48" s="37" t="s">
        <v>122</v>
      </c>
      <c r="E48" s="34" t="s">
        <v>123</v>
      </c>
      <c r="F48" s="38" t="s">
        <v>35</v>
      </c>
      <c r="G48" s="53" t="s">
        <v>60</v>
      </c>
      <c r="H48" s="54"/>
      <c r="I48" s="66"/>
    </row>
    <row r="49" spans="1:9" ht="16.5" customHeight="1" x14ac:dyDescent="0.2">
      <c r="A49" s="70">
        <v>25</v>
      </c>
      <c r="B49" s="38">
        <v>59</v>
      </c>
      <c r="C49" s="38">
        <v>10092735519</v>
      </c>
      <c r="D49" s="37" t="s">
        <v>124</v>
      </c>
      <c r="E49" s="34" t="s">
        <v>125</v>
      </c>
      <c r="F49" s="38" t="s">
        <v>35</v>
      </c>
      <c r="G49" s="53" t="s">
        <v>111</v>
      </c>
      <c r="H49" s="54"/>
      <c r="I49" s="66"/>
    </row>
    <row r="50" spans="1:9" ht="16.5" customHeight="1" x14ac:dyDescent="0.2">
      <c r="A50" s="70">
        <v>25</v>
      </c>
      <c r="B50" s="38">
        <v>8</v>
      </c>
      <c r="C50" s="38">
        <v>10058292233</v>
      </c>
      <c r="D50" s="37" t="s">
        <v>126</v>
      </c>
      <c r="E50" s="34" t="s">
        <v>127</v>
      </c>
      <c r="F50" s="38" t="s">
        <v>37</v>
      </c>
      <c r="G50" s="53" t="s">
        <v>60</v>
      </c>
      <c r="H50" s="54"/>
      <c r="I50" s="66"/>
    </row>
    <row r="51" spans="1:9" ht="16.5" customHeight="1" x14ac:dyDescent="0.2">
      <c r="A51" s="70">
        <v>25</v>
      </c>
      <c r="B51" s="38">
        <v>6</v>
      </c>
      <c r="C51" s="38">
        <v>10112512809</v>
      </c>
      <c r="D51" s="37" t="s">
        <v>128</v>
      </c>
      <c r="E51" s="34" t="s">
        <v>129</v>
      </c>
      <c r="F51" s="38" t="s">
        <v>37</v>
      </c>
      <c r="G51" s="53" t="s">
        <v>60</v>
      </c>
      <c r="H51" s="54"/>
      <c r="I51" s="66"/>
    </row>
    <row r="52" spans="1:9" ht="16.5" customHeight="1" x14ac:dyDescent="0.2">
      <c r="A52" s="70">
        <v>30</v>
      </c>
      <c r="B52" s="38">
        <v>73</v>
      </c>
      <c r="C52" s="38">
        <v>10096733036</v>
      </c>
      <c r="D52" s="37" t="s">
        <v>130</v>
      </c>
      <c r="E52" s="34" t="s">
        <v>131</v>
      </c>
      <c r="F52" s="38" t="s">
        <v>35</v>
      </c>
      <c r="G52" s="53" t="s">
        <v>62</v>
      </c>
      <c r="H52" s="54"/>
      <c r="I52" s="66"/>
    </row>
    <row r="53" spans="1:9" ht="16.5" customHeight="1" x14ac:dyDescent="0.2">
      <c r="A53" s="70">
        <v>30</v>
      </c>
      <c r="B53" s="38">
        <v>120</v>
      </c>
      <c r="C53" s="38">
        <v>10129852668</v>
      </c>
      <c r="D53" s="37" t="s">
        <v>132</v>
      </c>
      <c r="E53" s="34" t="s">
        <v>133</v>
      </c>
      <c r="F53" s="38" t="s">
        <v>38</v>
      </c>
      <c r="G53" s="53" t="s">
        <v>61</v>
      </c>
      <c r="H53" s="54"/>
      <c r="I53" s="66"/>
    </row>
    <row r="54" spans="1:9" ht="16.5" customHeight="1" x14ac:dyDescent="0.2">
      <c r="A54" s="70">
        <v>30</v>
      </c>
      <c r="B54" s="38">
        <v>35</v>
      </c>
      <c r="C54" s="38">
        <v>10113560510</v>
      </c>
      <c r="D54" s="37" t="s">
        <v>134</v>
      </c>
      <c r="E54" s="34" t="s">
        <v>135</v>
      </c>
      <c r="F54" s="38" t="s">
        <v>37</v>
      </c>
      <c r="G54" s="53" t="s">
        <v>142</v>
      </c>
      <c r="H54" s="54"/>
      <c r="I54" s="66"/>
    </row>
    <row r="55" spans="1:9" ht="16.5" customHeight="1" x14ac:dyDescent="0.2">
      <c r="A55" s="70">
        <v>30</v>
      </c>
      <c r="B55" s="38">
        <v>72</v>
      </c>
      <c r="C55" s="38">
        <v>10130335345</v>
      </c>
      <c r="D55" s="37" t="s">
        <v>136</v>
      </c>
      <c r="E55" s="34" t="s">
        <v>137</v>
      </c>
      <c r="F55" s="38" t="s">
        <v>37</v>
      </c>
      <c r="G55" s="53" t="s">
        <v>61</v>
      </c>
      <c r="H55" s="54"/>
      <c r="I55" s="66"/>
    </row>
    <row r="56" spans="1:9" ht="16.5" customHeight="1" x14ac:dyDescent="0.2">
      <c r="A56" s="33" t="s">
        <v>141</v>
      </c>
      <c r="B56" s="38">
        <v>17</v>
      </c>
      <c r="C56" s="38">
        <v>10104081990</v>
      </c>
      <c r="D56" s="37" t="s">
        <v>138</v>
      </c>
      <c r="E56" s="34" t="s">
        <v>139</v>
      </c>
      <c r="F56" s="38" t="s">
        <v>37</v>
      </c>
      <c r="G56" s="53" t="s">
        <v>60</v>
      </c>
      <c r="H56" s="54"/>
      <c r="I56" s="66"/>
    </row>
    <row r="57" spans="1:9" ht="16.5" customHeight="1" thickBot="1" x14ac:dyDescent="0.25">
      <c r="A57" s="33" t="s">
        <v>141</v>
      </c>
      <c r="B57" s="38">
        <v>15</v>
      </c>
      <c r="C57" s="38">
        <v>10104085933</v>
      </c>
      <c r="D57" s="37" t="s">
        <v>140</v>
      </c>
      <c r="E57" s="34" t="s">
        <v>64</v>
      </c>
      <c r="F57" s="38" t="s">
        <v>37</v>
      </c>
      <c r="G57" s="53" t="s">
        <v>60</v>
      </c>
      <c r="H57" s="54"/>
      <c r="I57" s="66"/>
    </row>
    <row r="58" spans="1:9" ht="6" customHeight="1" thickTop="1" thickBot="1" x14ac:dyDescent="0.25">
      <c r="A58" s="39"/>
      <c r="B58" s="40"/>
      <c r="C58" s="40"/>
      <c r="D58" s="41"/>
      <c r="E58" s="42"/>
      <c r="F58" s="43"/>
      <c r="G58" s="44"/>
      <c r="H58" s="45"/>
      <c r="I58" s="45"/>
    </row>
    <row r="59" spans="1:9" ht="15.75" thickTop="1" x14ac:dyDescent="0.2">
      <c r="A59" s="109" t="s">
        <v>5</v>
      </c>
      <c r="B59" s="110"/>
      <c r="C59" s="110"/>
      <c r="D59" s="110"/>
      <c r="E59" s="31"/>
      <c r="F59" s="31"/>
      <c r="G59" s="110" t="s">
        <v>6</v>
      </c>
      <c r="H59" s="110"/>
      <c r="I59" s="111"/>
    </row>
    <row r="60" spans="1:9" x14ac:dyDescent="0.2">
      <c r="A60" s="10" t="s">
        <v>58</v>
      </c>
      <c r="B60" s="3"/>
      <c r="C60" s="22"/>
      <c r="D60" s="3"/>
      <c r="E60" s="24"/>
      <c r="F60" s="23" t="s">
        <v>31</v>
      </c>
      <c r="G60" s="60">
        <v>8</v>
      </c>
      <c r="H60" s="35" t="s">
        <v>29</v>
      </c>
      <c r="I60" s="62">
        <f>COUNTIF(F22:F75,"ЗМС")</f>
        <v>0</v>
      </c>
    </row>
    <row r="61" spans="1:9" x14ac:dyDescent="0.2">
      <c r="A61" s="10" t="s">
        <v>39</v>
      </c>
      <c r="B61" s="3"/>
      <c r="C61" s="11"/>
      <c r="D61" s="3"/>
      <c r="E61" s="25"/>
      <c r="F61" s="12" t="s">
        <v>24</v>
      </c>
      <c r="G61" s="61">
        <f>G62+G66</f>
        <v>36</v>
      </c>
      <c r="H61" s="35" t="s">
        <v>20</v>
      </c>
      <c r="I61" s="62">
        <f>COUNTIF(F22:F75,"МСМК")</f>
        <v>0</v>
      </c>
    </row>
    <row r="62" spans="1:9" x14ac:dyDescent="0.2">
      <c r="A62" s="10" t="s">
        <v>59</v>
      </c>
      <c r="B62" s="3"/>
      <c r="C62" s="13"/>
      <c r="D62" s="3"/>
      <c r="E62" s="25"/>
      <c r="F62" s="12" t="s">
        <v>25</v>
      </c>
      <c r="G62" s="61">
        <f>G63+G64+G65</f>
        <v>34</v>
      </c>
      <c r="H62" s="35" t="s">
        <v>22</v>
      </c>
      <c r="I62" s="62">
        <f>COUNTIF(F22:F75,"МС")</f>
        <v>0</v>
      </c>
    </row>
    <row r="63" spans="1:9" x14ac:dyDescent="0.2">
      <c r="A63" s="10" t="s">
        <v>40</v>
      </c>
      <c r="B63" s="3"/>
      <c r="C63" s="13"/>
      <c r="D63" s="3"/>
      <c r="E63" s="25"/>
      <c r="F63" s="12" t="s">
        <v>26</v>
      </c>
      <c r="G63" s="61">
        <f>COUNT(A22:A75)</f>
        <v>34</v>
      </c>
      <c r="H63" s="35" t="s">
        <v>30</v>
      </c>
      <c r="I63" s="62">
        <f>COUNTIF(F22:F75,"КМС")</f>
        <v>8</v>
      </c>
    </row>
    <row r="64" spans="1:9" x14ac:dyDescent="0.2">
      <c r="A64" s="10"/>
      <c r="B64" s="3"/>
      <c r="C64" s="13"/>
      <c r="D64" s="3"/>
      <c r="E64" s="25"/>
      <c r="F64" s="12" t="s">
        <v>27</v>
      </c>
      <c r="G64" s="61">
        <f>COUNTIF(A22:A75,"НФ")</f>
        <v>0</v>
      </c>
      <c r="H64" s="35" t="s">
        <v>35</v>
      </c>
      <c r="I64" s="62">
        <f>COUNTIF(F22:F75,"1 СР")</f>
        <v>11</v>
      </c>
    </row>
    <row r="65" spans="1:9" x14ac:dyDescent="0.2">
      <c r="A65" s="10"/>
      <c r="B65" s="3"/>
      <c r="C65" s="3"/>
      <c r="D65" s="36"/>
      <c r="E65" s="25"/>
      <c r="F65" s="12" t="s">
        <v>32</v>
      </c>
      <c r="G65" s="61">
        <f>COUNTIF(A22:A75,"ДСКВ")</f>
        <v>0</v>
      </c>
      <c r="H65" s="14" t="s">
        <v>37</v>
      </c>
      <c r="I65" s="63">
        <f>COUNTIF(F22:F75,"2 СР")</f>
        <v>15</v>
      </c>
    </row>
    <row r="66" spans="1:9" x14ac:dyDescent="0.2">
      <c r="A66" s="10"/>
      <c r="B66" s="3"/>
      <c r="C66" s="3"/>
      <c r="D66" s="3"/>
      <c r="E66" s="26"/>
      <c r="F66" s="12" t="s">
        <v>28</v>
      </c>
      <c r="G66" s="61">
        <f>COUNTIF(A22:A75,"НС")</f>
        <v>2</v>
      </c>
      <c r="H66" s="14" t="s">
        <v>38</v>
      </c>
      <c r="I66" s="62">
        <f>COUNTIF(F22:F75,"3 СР")</f>
        <v>2</v>
      </c>
    </row>
    <row r="67" spans="1:9" ht="5.25" customHeight="1" x14ac:dyDescent="0.2">
      <c r="A67" s="52"/>
      <c r="B67" s="69"/>
      <c r="C67" s="69"/>
      <c r="D67" s="47"/>
      <c r="E67" s="46"/>
      <c r="F67" s="47"/>
      <c r="G67" s="47"/>
      <c r="H67" s="48"/>
      <c r="I67" s="65"/>
    </row>
    <row r="68" spans="1:9" s="64" customFormat="1" x14ac:dyDescent="0.2">
      <c r="A68" s="117" t="s">
        <v>3</v>
      </c>
      <c r="B68" s="118"/>
      <c r="C68" s="118"/>
      <c r="D68" s="118" t="s">
        <v>11</v>
      </c>
      <c r="E68" s="118"/>
      <c r="F68" s="118" t="s">
        <v>4</v>
      </c>
      <c r="G68" s="118"/>
      <c r="H68" s="115" t="s">
        <v>43</v>
      </c>
      <c r="I68" s="116"/>
    </row>
    <row r="69" spans="1:9" x14ac:dyDescent="0.2">
      <c r="A69" s="112"/>
      <c r="B69" s="113"/>
      <c r="C69" s="113"/>
      <c r="D69" s="113"/>
      <c r="E69" s="113"/>
      <c r="F69" s="113"/>
      <c r="G69" s="113"/>
      <c r="H69" s="113"/>
      <c r="I69" s="114"/>
    </row>
    <row r="70" spans="1:9" x14ac:dyDescent="0.2">
      <c r="A70" s="68"/>
      <c r="B70" s="69"/>
      <c r="C70" s="69"/>
      <c r="D70" s="69"/>
      <c r="E70" s="49"/>
      <c r="F70" s="69"/>
      <c r="G70" s="69"/>
      <c r="H70" s="48"/>
      <c r="I70" s="65"/>
    </row>
    <row r="71" spans="1:9" x14ac:dyDescent="0.2">
      <c r="A71" s="68"/>
      <c r="B71" s="69"/>
      <c r="C71" s="69"/>
      <c r="D71" s="69"/>
      <c r="E71" s="49"/>
      <c r="F71" s="69"/>
      <c r="G71" s="69"/>
      <c r="H71" s="48"/>
      <c r="I71" s="65"/>
    </row>
    <row r="72" spans="1:9" x14ac:dyDescent="0.2">
      <c r="A72" s="68"/>
      <c r="B72" s="69"/>
      <c r="C72" s="69"/>
      <c r="D72" s="69"/>
      <c r="E72" s="49"/>
      <c r="F72" s="69"/>
      <c r="G72" s="69"/>
      <c r="H72" s="48"/>
      <c r="I72" s="65"/>
    </row>
    <row r="73" spans="1:9" x14ac:dyDescent="0.2">
      <c r="A73" s="68"/>
      <c r="B73" s="69"/>
      <c r="C73" s="69"/>
      <c r="D73" s="69"/>
      <c r="E73" s="49"/>
      <c r="F73" s="69"/>
      <c r="G73" s="69"/>
      <c r="H73" s="48"/>
      <c r="I73" s="65"/>
    </row>
    <row r="74" spans="1:9" s="64" customFormat="1" ht="13.5" thickBot="1" x14ac:dyDescent="0.25">
      <c r="A74" s="119" t="s">
        <v>36</v>
      </c>
      <c r="B74" s="106"/>
      <c r="C74" s="106"/>
      <c r="D74" s="106" t="str">
        <f>G17</f>
        <v>ГНИДЕНКО В.Н. (ВК, г.Тула)</v>
      </c>
      <c r="E74" s="106"/>
      <c r="F74" s="106" t="str">
        <f>G18</f>
        <v>БЕЛОБОРОДОВА О.В. (1к., г.Москва)</v>
      </c>
      <c r="G74" s="106"/>
      <c r="H74" s="107" t="str">
        <f>G19</f>
        <v>КОЛЕДЕНКОВ А.Н. (1 к., г.Москва)</v>
      </c>
      <c r="I74" s="108"/>
    </row>
    <row r="75" spans="1:9" ht="13.5" thickTop="1" x14ac:dyDescent="0.2"/>
  </sheetData>
  <mergeCells count="31">
    <mergeCell ref="D74:E74"/>
    <mergeCell ref="H74:I74"/>
    <mergeCell ref="A59:D59"/>
    <mergeCell ref="G59:I59"/>
    <mergeCell ref="A69:E69"/>
    <mergeCell ref="F69:I69"/>
    <mergeCell ref="F74:G74"/>
    <mergeCell ref="H68:I68"/>
    <mergeCell ref="A68:C68"/>
    <mergeCell ref="D68:E68"/>
    <mergeCell ref="F68:G68"/>
    <mergeCell ref="A74:C74"/>
    <mergeCell ref="H18:I1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A6:I6"/>
    <mergeCell ref="A1:I1"/>
    <mergeCell ref="A2:I2"/>
    <mergeCell ref="A3:I3"/>
    <mergeCell ref="A4:I4"/>
    <mergeCell ref="A5:I5"/>
  </mergeCells>
  <conditionalFormatting sqref="F63:F66">
    <cfRule type="duplicateValues" dxfId="0" priority="1"/>
  </conditionalFormatting>
  <pageMargins left="0.7" right="0.7" top="0.75" bottom="0.75" header="0.3" footer="0.3"/>
  <pageSetup paperSize="9" scale="47" orientation="portrait" verticalDpi="0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2021-07-08T19:40:04Z</cp:lastPrinted>
  <dcterms:created xsi:type="dcterms:W3CDTF">1996-10-08T23:32:33Z</dcterms:created>
  <dcterms:modified xsi:type="dcterms:W3CDTF">2022-07-04T09:59:58Z</dcterms:modified>
</cp:coreProperties>
</file>