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asty\OneDrive\Рабочий стол\ВС на русбайк\"/>
    </mc:Choice>
  </mc:AlternateContent>
  <xr:revisionPtr revIDLastSave="0" documentId="13_ncr:1_{6ED36241-F608-47CE-A183-DF0B329C58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гп жен (2)" sheetId="1" r:id="rId1"/>
  </sheets>
  <definedNames>
    <definedName name="_xlnm._FilterDatabase" localSheetId="0" hidden="1">'игп жен (2)'!$B$21:$S$27</definedName>
    <definedName name="_xlnm.Print_Area" localSheetId="0">'игп жен (2)'!$A$1:$Q$99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1" l="1"/>
  <c r="H99" i="1"/>
  <c r="E99" i="1"/>
  <c r="H92" i="1"/>
  <c r="H91" i="1"/>
  <c r="H90" i="1"/>
  <c r="H89" i="1"/>
  <c r="J89" i="1"/>
  <c r="J90" i="1" l="1"/>
  <c r="J86" i="1"/>
  <c r="H88" i="1"/>
  <c r="H87" i="1" s="1"/>
  <c r="J87" i="1"/>
  <c r="J91" i="1"/>
  <c r="J88" i="1"/>
  <c r="J92" i="1"/>
</calcChain>
</file>

<file path=xl/sharedStrings.xml><?xml version="1.0" encoding="utf-8"?>
<sst xmlns="http://schemas.openxmlformats.org/spreadsheetml/2006/main" count="179" uniqueCount="93">
  <si>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</si>
  <si>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</si>
  <si>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</si>
  <si>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</si>
  <si>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</si>
  <si>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индивидуальная гонка преследования 3 км</t>
  </si>
  <si>
    <t>МЕСТО ПРОВЕДЕНИЯ: г. Санкт-Петербург</t>
  </si>
  <si>
    <t>НАЧАЛО ГОНКИ:</t>
  </si>
  <si>
    <t>№ ВРВС: 0080351811Г</t>
  </si>
  <si>
    <t>ОКОНЧАНИЕ ГОНКИ: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</si>
  <si>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</si>
  <si>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</si>
  <si>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</si>
  <si>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</si>
  <si>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</si>
  <si>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</si>
  <si>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</si>
  <si>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</si>
  <si>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</si>
  <si>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Соловьев Г.Н. (ВК, Санкт-Петербург)</t>
  </si>
  <si>
    <t>ДИСТАНЦИЯ: ДЛИНА КРУГА/КРУГОВ</t>
  </si>
  <si>
    <t>0,250/12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</si>
  <si>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</si>
  <si>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</si>
  <si>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</si>
  <si>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</si>
  <si>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</si>
  <si>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</si>
  <si>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</si>
  <si>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</si>
  <si>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</si>
  <si>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</si>
  <si>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</si>
  <si>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</si>
  <si>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2км</t>
  </si>
  <si>
    <t>0-1000 м</t>
  </si>
  <si>
    <t>1000-2000 м</t>
  </si>
  <si>
    <t>2000-3000 м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</si>
  <si>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</si>
  <si>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</si>
  <si>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</si>
  <si>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</si>
  <si>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</si>
  <si>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</si>
  <si>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</si>
  <si>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</si>
  <si>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</si>
  <si>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</si>
  <si>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</si>
  <si>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</si>
  <si>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</si>
  <si>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</si>
  <si>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</si>
  <si>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</si>
  <si>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</si>
  <si>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</si>
  <si>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</si>
  <si>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Вдовин С.М. (1 Кат., Санкт-Петербург)</t>
  </si>
  <si>
    <t>ДАТА ПРОВЕДЕНИЯ: 12 января 2024 года</t>
  </si>
  <si>
    <t>t°C 25</t>
  </si>
  <si>
    <t>Р 991</t>
  </si>
  <si>
    <t>вл. 42%</t>
  </si>
  <si>
    <t>Санкт-Петербург</t>
  </si>
  <si>
    <t>ВСЕРОССИЙСКИЕ СОРЕВНОВАНИЯ</t>
  </si>
  <si>
    <t>Юниоры 17-18 лет</t>
  </si>
  <si>
    <t>Гончаров Александр</t>
  </si>
  <si>
    <t xml:space="preserve">Кокунов Григорий </t>
  </si>
  <si>
    <t xml:space="preserve">Кирсанов Алексей </t>
  </si>
  <si>
    <t>Созинов Владислав</t>
  </si>
  <si>
    <t>Никонов Александр</t>
  </si>
  <si>
    <t>Продченко Павел</t>
  </si>
  <si>
    <t>Грамарчук Трофим</t>
  </si>
  <si>
    <t>Колоколов Максим</t>
  </si>
  <si>
    <t>Керницкий Максим</t>
  </si>
  <si>
    <t>Григорьев Артемий</t>
  </si>
  <si>
    <t>Хворостов Богдан</t>
  </si>
  <si>
    <t>Кезерев Николай</t>
  </si>
  <si>
    <t>Ленинградская область</t>
  </si>
  <si>
    <t>Курьянов Никита</t>
  </si>
  <si>
    <t>Рябов Александр</t>
  </si>
  <si>
    <t>Круглов Сергей</t>
  </si>
  <si>
    <t>Жогло Ефим</t>
  </si>
  <si>
    <t>Клюев Артем</t>
  </si>
  <si>
    <t>Степанов Тарас</t>
  </si>
  <si>
    <t>Ломов Кирилл</t>
  </si>
  <si>
    <t>ВК</t>
  </si>
  <si>
    <t>Гарбуз Даниил</t>
  </si>
  <si>
    <t>Гречишкин Кирилл</t>
  </si>
  <si>
    <t>НС</t>
  </si>
  <si>
    <t>Просандеев Ярослав</t>
  </si>
  <si>
    <t>Финал</t>
  </si>
  <si>
    <t>Квалификация</t>
  </si>
  <si>
    <t>№ ЕКП 2024: 2008780021019303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</si>
</sst>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:ss.00"/>
    <numFmt numFmtId="165" formatCode="0.0"/>
    <numFmt numFmtId="166" formatCode="m:ss.00"/>
    <numFmt numFmtId="167" formatCode="\(0\)"/>
    <numFmt numFmtId="168" formatCode="m:ss.000"/>
    <numFmt numFmtId="169" formatCode="0.000"/>
    <numFmt numFmtId="170" formatCode="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3" fillId="0" borderId="0"/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0" fontId="14" fillId="0" borderId="28" xfId="0" applyFont="1" applyBorder="1" applyAlignment="1">
      <alignment horizontal="center" vertical="center" wrapText="1"/>
    </xf>
    <xf numFmtId="47" fontId="0" fillId="0" borderId="0" xfId="0" applyNumberFormat="1"/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166" fontId="14" fillId="0" borderId="16" xfId="0" applyNumberFormat="1" applyFon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68" fontId="14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14" fontId="14" fillId="0" borderId="26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169" fontId="2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14" fontId="2" fillId="0" borderId="31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6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70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3" borderId="2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6" xfId="3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49" fontId="2" fillId="0" borderId="26" xfId="3" applyNumberFormat="1" applyFont="1" applyBorder="1" applyAlignment="1">
      <alignment vertical="center"/>
    </xf>
    <xf numFmtId="0" fontId="0" fillId="0" borderId="26" xfId="0" applyBorder="1"/>
    <xf numFmtId="0" fontId="2" fillId="0" borderId="26" xfId="0" applyFont="1" applyBorder="1" applyAlignment="1">
      <alignment horizontal="right" vertical="center"/>
    </xf>
    <xf numFmtId="2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49" fontId="2" fillId="0" borderId="26" xfId="3" applyNumberFormat="1" applyFont="1" applyBorder="1" applyAlignment="1">
      <alignment horizontal="left" vertical="center"/>
    </xf>
    <xf numFmtId="2" fontId="2" fillId="0" borderId="26" xfId="3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17" fillId="0" borderId="0" xfId="0" applyNumberFormat="1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14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166" fontId="18" fillId="0" borderId="16" xfId="0" applyNumberFormat="1" applyFont="1" applyBorder="1" applyAlignment="1">
      <alignment horizontal="center" vertical="center"/>
    </xf>
    <xf numFmtId="167" fontId="19" fillId="0" borderId="26" xfId="0" applyNumberFormat="1" applyFont="1" applyBorder="1" applyAlignment="1">
      <alignment horizontal="center" vertical="center"/>
    </xf>
    <xf numFmtId="168" fontId="18" fillId="0" borderId="26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166" fontId="18" fillId="0" borderId="26" xfId="0" applyNumberFormat="1" applyFont="1" applyBorder="1" applyAlignment="1">
      <alignment horizontal="center" vertical="center"/>
    </xf>
    <xf numFmtId="1" fontId="18" fillId="0" borderId="2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14" fontId="9" fillId="3" borderId="21" xfId="1" applyNumberFormat="1" applyFont="1" applyFill="1" applyBorder="1" applyAlignment="1">
      <alignment horizontal="center" vertical="center" wrapText="1"/>
    </xf>
    <xf numFmtId="14" fontId="9" fillId="3" borderId="26" xfId="1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 wrapText="1"/>
    </xf>
    <xf numFmtId="164" fontId="9" fillId="3" borderId="26" xfId="1" applyNumberFormat="1" applyFont="1" applyFill="1" applyBorder="1" applyAlignment="1">
      <alignment horizontal="center" vertical="center" wrapText="1"/>
    </xf>
    <xf numFmtId="2" fontId="9" fillId="3" borderId="21" xfId="1" applyNumberFormat="1" applyFont="1" applyFill="1" applyBorder="1" applyAlignment="1">
      <alignment horizontal="center" vertical="center" wrapText="1"/>
    </xf>
    <xf numFmtId="2" fontId="9" fillId="3" borderId="27" xfId="1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Обычный" xfId="0" builtinId="0"/>
    <cellStyle name="Обычный 5" xfId="3" xr:uid="{00000000-0005-0000-0000-000001000000}"/>
    <cellStyle name="Обычный_ID4938_RS_1" xfId="2" xr:uid="{00000000-0005-0000-0000-000002000000}"/>
    <cellStyle name="Обычный_Стартовый протокол Смирнов_20101106_Result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1</xdr:col>
      <xdr:colOff>390525</xdr:colOff>
      <xdr:row>5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8096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66675</xdr:rowOff>
    </xdr:from>
    <xdr:to>
      <xdr:col>3</xdr:col>
      <xdr:colOff>295275</xdr:colOff>
      <xdr:row>5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675"/>
          <a:ext cx="1066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504825</xdr:colOff>
      <xdr:row>92</xdr:row>
      <xdr:rowOff>180975</xdr:rowOff>
    </xdr:from>
    <xdr:to>
      <xdr:col>16</xdr:col>
      <xdr:colOff>85725</xdr:colOff>
      <xdr:row>98</xdr:row>
      <xdr:rowOff>142875</xdr:rowOff>
    </xdr:to>
    <xdr:pic>
      <xdr:nvPicPr>
        <xdr:cNvPr id="4" name="Рисунок 1" descr="Соловьев Г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8753475"/>
          <a:ext cx="14097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93</xdr:row>
      <xdr:rowOff>95250</xdr:rowOff>
    </xdr:from>
    <xdr:to>
      <xdr:col>11</xdr:col>
      <xdr:colOff>333375</xdr:colOff>
      <xdr:row>97</xdr:row>
      <xdr:rowOff>66675</xdr:rowOff>
    </xdr:to>
    <xdr:pic>
      <xdr:nvPicPr>
        <xdr:cNvPr id="5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8858250"/>
          <a:ext cx="87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542925</xdr:colOff>
      <xdr:row>0</xdr:row>
      <xdr:rowOff>95250</xdr:rowOff>
    </xdr:from>
    <xdr:to>
      <xdr:col>16</xdr:col>
      <xdr:colOff>19050</xdr:colOff>
      <xdr:row>4</xdr:row>
      <xdr:rowOff>152400</xdr:rowOff>
    </xdr:to>
    <xdr:pic>
      <xdr:nvPicPr>
        <xdr:cNvPr id="7" name="Picture 5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9525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</xdr:colOff>
      <xdr:row>90</xdr:row>
      <xdr:rowOff>129540</xdr:rowOff>
    </xdr:from>
    <xdr:to>
      <xdr:col>6</xdr:col>
      <xdr:colOff>769620</xdr:colOff>
      <xdr:row>100</xdr:row>
      <xdr:rowOff>53340</xdr:rowOff>
    </xdr:to>
    <xdr:pic>
      <xdr:nvPicPr>
        <xdr:cNvPr id="8" name="Рисунок 7" descr="C:\Users\Judge\Desktop\подпись.jpg">
          <a:extLst>
            <a:ext uri="{FF2B5EF4-FFF2-40B4-BE49-F238E27FC236}">
              <a16:creationId xmlns:a16="http://schemas.microsoft.com/office/drawing/2014/main" id="{EB9B0F90-046E-4D00-A88A-BD1D096A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180" y="7315200"/>
          <a:ext cx="1181100" cy="169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S100"/>
  <sheetViews>
    <sheetView tabSelected="1" topLeftCell="A11" workbookViewId="0">
      <selection activeCell="Q14" sqref="Q14"/>
    </sheetView>
  </sheetViews>
  <sheetFormatPr defaultRowHeight="13.2" x14ac:dyDescent="0.25"/>
  <cols>
    <col min="2" max="2" width="6.109375" customWidth="1"/>
    <col min="3" max="3" width="12.33203125" customWidth="1"/>
    <col min="4" max="4" width="19.5546875" customWidth="1"/>
    <col min="5" max="5" width="10.109375" customWidth="1"/>
    <col min="7" max="7" width="18.44140625" customWidth="1"/>
    <col min="8" max="8" width="7.6640625" customWidth="1"/>
    <col min="9" max="9" width="4.88671875" customWidth="1"/>
    <col min="10" max="10" width="7.6640625" customWidth="1"/>
    <col min="11" max="11" width="4.33203125" customWidth="1"/>
    <col min="12" max="12" width="7.6640625" customWidth="1"/>
    <col min="13" max="13" width="4.6640625" customWidth="1"/>
  </cols>
  <sheetData>
    <row r="1" spans="1:17" ht="21" x14ac:dyDescent="0.2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ht="5.4" customHeigh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21" x14ac:dyDescent="0.25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ht="6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</row>
    <row r="5" spans="1:17" ht="13.8" x14ac:dyDescent="0.25">
      <c r="A5" s="110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28.8" x14ac:dyDescent="0.25">
      <c r="A6" s="162" t="s">
        <v>63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</row>
    <row r="7" spans="1:17" ht="21" x14ac:dyDescent="0.25">
      <c r="A7" s="140" t="s">
        <v>3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spans="1:17" ht="6.6" customHeight="1" thickBot="1" x14ac:dyDescent="0.3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7" ht="18.600000000000001" thickTop="1" x14ac:dyDescent="0.25">
      <c r="A9" s="142" t="s">
        <v>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4"/>
    </row>
    <row r="10" spans="1:17" ht="18" x14ac:dyDescent="0.25">
      <c r="A10" s="145" t="s">
        <v>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</row>
    <row r="11" spans="1:17" ht="18" x14ac:dyDescent="0.25">
      <c r="A11" s="148" t="s">
        <v>64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50"/>
    </row>
    <row r="12" spans="1:17" ht="12" customHeight="1" x14ac:dyDescent="0.25">
      <c r="A12" s="151" t="s">
        <v>2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3"/>
    </row>
    <row r="13" spans="1:17" ht="15.6" x14ac:dyDescent="0.25">
      <c r="A13" s="154" t="s">
        <v>6</v>
      </c>
      <c r="B13" s="155"/>
      <c r="C13" s="155"/>
      <c r="D13" s="155"/>
      <c r="E13" s="2"/>
      <c r="F13" s="3"/>
      <c r="G13" s="4" t="s">
        <v>7</v>
      </c>
      <c r="H13" s="5"/>
      <c r="I13" s="5"/>
      <c r="J13" s="5"/>
      <c r="K13" s="5"/>
      <c r="L13" s="5"/>
      <c r="M13" s="5"/>
      <c r="N13" s="5"/>
      <c r="O13" s="6"/>
      <c r="P13" s="7"/>
      <c r="Q13" s="8" t="s">
        <v>8</v>
      </c>
    </row>
    <row r="14" spans="1:17" ht="15.6" x14ac:dyDescent="0.25">
      <c r="A14" s="156" t="s">
        <v>58</v>
      </c>
      <c r="B14" s="157"/>
      <c r="C14" s="157"/>
      <c r="D14" s="157"/>
      <c r="E14" s="9"/>
      <c r="F14" s="10"/>
      <c r="G14" s="11" t="s">
        <v>9</v>
      </c>
      <c r="H14" s="12"/>
      <c r="I14" s="12"/>
      <c r="J14" s="12"/>
      <c r="K14" s="12"/>
      <c r="L14" s="12"/>
      <c r="M14" s="12"/>
      <c r="N14" s="12"/>
      <c r="O14" s="13"/>
      <c r="P14" s="14"/>
      <c r="Q14" s="15" t="s">
        <v>92</v>
      </c>
    </row>
    <row r="15" spans="1:17" ht="14.4" x14ac:dyDescent="0.25">
      <c r="A15" s="106" t="s">
        <v>10</v>
      </c>
      <c r="B15" s="107"/>
      <c r="C15" s="107"/>
      <c r="D15" s="107"/>
      <c r="E15" s="107"/>
      <c r="F15" s="107"/>
      <c r="G15" s="158"/>
      <c r="H15" s="159" t="s">
        <v>11</v>
      </c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7" ht="14.4" x14ac:dyDescent="0.25">
      <c r="A16" s="16"/>
      <c r="B16" s="17"/>
      <c r="C16" s="17"/>
      <c r="D16" s="18"/>
      <c r="E16" s="19" t="s">
        <v>2</v>
      </c>
      <c r="F16" s="18"/>
      <c r="G16" s="19"/>
      <c r="H16" s="121" t="s">
        <v>12</v>
      </c>
      <c r="I16" s="122"/>
      <c r="J16" s="122"/>
      <c r="K16" s="122"/>
      <c r="L16" s="122"/>
      <c r="M16" s="122"/>
      <c r="N16" s="122"/>
      <c r="O16" s="122"/>
      <c r="P16" s="122"/>
      <c r="Q16" s="123"/>
    </row>
    <row r="17" spans="1:19" ht="14.4" x14ac:dyDescent="0.25">
      <c r="A17" s="16" t="s">
        <v>13</v>
      </c>
      <c r="B17" s="17"/>
      <c r="C17" s="17"/>
      <c r="D17" s="19"/>
      <c r="E17" s="22"/>
      <c r="F17" s="18"/>
      <c r="G17" s="23" t="s">
        <v>57</v>
      </c>
      <c r="H17" s="121" t="s">
        <v>14</v>
      </c>
      <c r="I17" s="122"/>
      <c r="J17" s="122"/>
      <c r="K17" s="122"/>
      <c r="L17" s="122"/>
      <c r="M17" s="122"/>
      <c r="N17" s="122"/>
      <c r="O17" s="122"/>
      <c r="P17" s="122"/>
      <c r="Q17" s="123"/>
    </row>
    <row r="18" spans="1:19" ht="14.4" x14ac:dyDescent="0.25">
      <c r="A18" s="16" t="s">
        <v>15</v>
      </c>
      <c r="B18" s="17"/>
      <c r="C18" s="17"/>
      <c r="D18" s="19"/>
      <c r="E18" s="22"/>
      <c r="F18" s="18"/>
      <c r="G18" s="23" t="s">
        <v>16</v>
      </c>
      <c r="H18" s="121" t="s">
        <v>17</v>
      </c>
      <c r="I18" s="122"/>
      <c r="J18" s="122"/>
      <c r="K18" s="122"/>
      <c r="L18" s="122"/>
      <c r="M18" s="122"/>
      <c r="N18" s="122"/>
      <c r="O18" s="122"/>
      <c r="P18" s="122"/>
      <c r="Q18" s="123"/>
    </row>
    <row r="19" spans="1:19" ht="16.2" thickBot="1" x14ac:dyDescent="0.3">
      <c r="A19" s="16" t="s">
        <v>18</v>
      </c>
      <c r="B19" s="24"/>
      <c r="C19" s="24"/>
      <c r="D19" s="25"/>
      <c r="E19" s="26"/>
      <c r="F19" s="25"/>
      <c r="G19" s="23" t="s">
        <v>19</v>
      </c>
      <c r="H19" s="20" t="s">
        <v>20</v>
      </c>
      <c r="I19" s="21"/>
      <c r="J19" s="21"/>
      <c r="K19" s="21"/>
      <c r="L19" s="21"/>
      <c r="M19" s="21"/>
      <c r="N19" s="21"/>
      <c r="O19" s="27">
        <v>3</v>
      </c>
      <c r="Q19" s="28" t="s">
        <v>21</v>
      </c>
    </row>
    <row r="20" spans="1:19" ht="15" thickTop="1" thickBot="1" x14ac:dyDescent="0.3">
      <c r="A20" s="29"/>
      <c r="B20" s="30"/>
      <c r="C20" s="30"/>
      <c r="D20" s="29"/>
      <c r="E20" s="31"/>
      <c r="F20" s="29"/>
      <c r="G20" s="29"/>
      <c r="H20" s="32"/>
      <c r="I20" s="32"/>
      <c r="J20" s="32"/>
      <c r="K20" s="32"/>
      <c r="L20" s="32"/>
      <c r="M20" s="32"/>
      <c r="N20" s="32"/>
      <c r="O20" s="33"/>
      <c r="P20" s="29"/>
      <c r="Q20" s="29"/>
    </row>
    <row r="21" spans="1:19" ht="13.8" thickTop="1" x14ac:dyDescent="0.25">
      <c r="A21" s="124" t="s">
        <v>22</v>
      </c>
      <c r="B21" s="126" t="s">
        <v>23</v>
      </c>
      <c r="C21" s="126" t="s">
        <v>24</v>
      </c>
      <c r="D21" s="126" t="s">
        <v>25</v>
      </c>
      <c r="E21" s="128" t="s">
        <v>26</v>
      </c>
      <c r="F21" s="126" t="s">
        <v>27</v>
      </c>
      <c r="G21" s="126" t="s">
        <v>28</v>
      </c>
      <c r="H21" s="130" t="s">
        <v>29</v>
      </c>
      <c r="I21" s="131"/>
      <c r="J21" s="131"/>
      <c r="K21" s="131"/>
      <c r="L21" s="131"/>
      <c r="M21" s="131"/>
      <c r="N21" s="132" t="s">
        <v>30</v>
      </c>
      <c r="O21" s="134" t="s">
        <v>31</v>
      </c>
      <c r="P21" s="136" t="s">
        <v>32</v>
      </c>
      <c r="Q21" s="138" t="s">
        <v>33</v>
      </c>
      <c r="S21" s="113" t="s">
        <v>34</v>
      </c>
    </row>
    <row r="22" spans="1:19" x14ac:dyDescent="0.25">
      <c r="A22" s="125"/>
      <c r="B22" s="127"/>
      <c r="C22" s="127"/>
      <c r="D22" s="127"/>
      <c r="E22" s="129"/>
      <c r="F22" s="127"/>
      <c r="G22" s="127"/>
      <c r="H22" s="114" t="s">
        <v>35</v>
      </c>
      <c r="I22" s="115"/>
      <c r="J22" s="114" t="s">
        <v>36</v>
      </c>
      <c r="K22" s="115"/>
      <c r="L22" s="114" t="s">
        <v>37</v>
      </c>
      <c r="M22" s="115"/>
      <c r="N22" s="133"/>
      <c r="O22" s="135"/>
      <c r="P22" s="137"/>
      <c r="Q22" s="139"/>
      <c r="S22" s="113"/>
    </row>
    <row r="23" spans="1:19" ht="28.2" customHeight="1" x14ac:dyDescent="0.25">
      <c r="A23" s="90">
        <v>1</v>
      </c>
      <c r="B23" s="91">
        <v>78</v>
      </c>
      <c r="C23" s="92">
        <v>10083324091</v>
      </c>
      <c r="D23" s="92" t="s">
        <v>66</v>
      </c>
      <c r="E23" s="93">
        <v>39854</v>
      </c>
      <c r="F23" s="93" t="s">
        <v>51</v>
      </c>
      <c r="G23" s="94" t="s">
        <v>62</v>
      </c>
      <c r="H23" s="95">
        <v>8.0504629629629633E-4</v>
      </c>
      <c r="I23" s="96">
        <v>3</v>
      </c>
      <c r="J23" s="95">
        <v>7.390046296296296E-4</v>
      </c>
      <c r="K23" s="96">
        <v>1</v>
      </c>
      <c r="L23" s="95">
        <v>7.6734953703703709E-4</v>
      </c>
      <c r="M23" s="96">
        <v>1</v>
      </c>
      <c r="N23" s="97">
        <v>2.311400462962963E-3</v>
      </c>
      <c r="O23" s="98">
        <v>53.999999999999993</v>
      </c>
      <c r="P23" s="91" t="s">
        <v>45</v>
      </c>
      <c r="Q23" s="34" t="s">
        <v>90</v>
      </c>
      <c r="S23" s="87">
        <v>1.5440509259259259E-3</v>
      </c>
    </row>
    <row r="24" spans="1:19" ht="28.2" customHeight="1" x14ac:dyDescent="0.25">
      <c r="A24" s="90">
        <v>2</v>
      </c>
      <c r="B24" s="91">
        <v>108</v>
      </c>
      <c r="C24" s="92">
        <v>10105978645</v>
      </c>
      <c r="D24" s="92" t="s">
        <v>65</v>
      </c>
      <c r="E24" s="93">
        <v>39215</v>
      </c>
      <c r="F24" s="93" t="s">
        <v>47</v>
      </c>
      <c r="G24" s="94" t="s">
        <v>62</v>
      </c>
      <c r="H24" s="101">
        <v>7.9706018518518505E-4</v>
      </c>
      <c r="I24" s="96">
        <v>1</v>
      </c>
      <c r="J24" s="101">
        <v>7.5723379629629632E-4</v>
      </c>
      <c r="K24" s="96">
        <v>3</v>
      </c>
      <c r="L24" s="101">
        <v>7.8515046296296341E-4</v>
      </c>
      <c r="M24" s="96">
        <v>4</v>
      </c>
      <c r="N24" s="97">
        <v>2.3394444444444448E-3</v>
      </c>
      <c r="O24" s="98">
        <v>53.465346534653463</v>
      </c>
      <c r="P24" s="91" t="s">
        <v>45</v>
      </c>
      <c r="Q24" s="34" t="s">
        <v>90</v>
      </c>
      <c r="S24" s="87">
        <v>1.5542939814814814E-3</v>
      </c>
    </row>
    <row r="25" spans="1:19" ht="28.2" customHeight="1" x14ac:dyDescent="0.25">
      <c r="A25" s="90">
        <v>3</v>
      </c>
      <c r="B25" s="91">
        <v>105</v>
      </c>
      <c r="C25" s="92">
        <v>10109160649</v>
      </c>
      <c r="D25" s="92" t="s">
        <v>68</v>
      </c>
      <c r="E25" s="93">
        <v>38970</v>
      </c>
      <c r="F25" s="93" t="s">
        <v>47</v>
      </c>
      <c r="G25" s="94" t="s">
        <v>62</v>
      </c>
      <c r="H25" s="101">
        <v>8.0034722222222226E-4</v>
      </c>
      <c r="I25" s="96">
        <v>2</v>
      </c>
      <c r="J25" s="101">
        <v>7.5667824074074071E-4</v>
      </c>
      <c r="K25" s="96">
        <v>2</v>
      </c>
      <c r="L25" s="101">
        <v>7.7355324074074067E-4</v>
      </c>
      <c r="M25" s="96">
        <v>2</v>
      </c>
      <c r="N25" s="97">
        <v>2.3305787037037036E-3</v>
      </c>
      <c r="O25" s="98">
        <v>53.731343283582085</v>
      </c>
      <c r="P25" s="91" t="s">
        <v>45</v>
      </c>
      <c r="Q25" s="34" t="s">
        <v>90</v>
      </c>
      <c r="S25" s="87">
        <v>1.6155787037037035E-3</v>
      </c>
    </row>
    <row r="26" spans="1:19" ht="28.2" customHeight="1" x14ac:dyDescent="0.25">
      <c r="A26" s="94">
        <v>4</v>
      </c>
      <c r="B26" s="91">
        <v>100</v>
      </c>
      <c r="C26" s="92">
        <v>10110342433</v>
      </c>
      <c r="D26" s="92" t="s">
        <v>67</v>
      </c>
      <c r="E26" s="93">
        <v>38775</v>
      </c>
      <c r="F26" s="93" t="s">
        <v>47</v>
      </c>
      <c r="G26" s="94" t="s">
        <v>62</v>
      </c>
      <c r="H26" s="101">
        <v>8.4623842592592596E-4</v>
      </c>
      <c r="I26" s="96">
        <v>4</v>
      </c>
      <c r="J26" s="101">
        <v>7.6934027777777754E-4</v>
      </c>
      <c r="K26" s="96">
        <v>4</v>
      </c>
      <c r="L26" s="101">
        <v>7.76053240740741E-4</v>
      </c>
      <c r="M26" s="96">
        <v>3</v>
      </c>
      <c r="N26" s="97">
        <v>2.3916319444444445E-3</v>
      </c>
      <c r="O26" s="98">
        <v>52.173913043478258</v>
      </c>
      <c r="P26" s="91" t="s">
        <v>47</v>
      </c>
      <c r="Q26" s="34" t="s">
        <v>90</v>
      </c>
      <c r="S26" s="35">
        <v>1.557025462962963E-3</v>
      </c>
    </row>
    <row r="27" spans="1:19" ht="28.2" customHeight="1" x14ac:dyDescent="0.25">
      <c r="A27" s="94">
        <v>5</v>
      </c>
      <c r="B27" s="91">
        <v>103</v>
      </c>
      <c r="C27" s="92">
        <v>10091550301</v>
      </c>
      <c r="D27" s="92" t="s">
        <v>69</v>
      </c>
      <c r="E27" s="93">
        <v>38875</v>
      </c>
      <c r="F27" s="93" t="s">
        <v>47</v>
      </c>
      <c r="G27" s="94" t="s">
        <v>62</v>
      </c>
      <c r="H27" s="101">
        <v>7.8880787037037038E-4</v>
      </c>
      <c r="I27" s="96">
        <v>2</v>
      </c>
      <c r="J27" s="101">
        <v>7.7576388888888888E-4</v>
      </c>
      <c r="K27" s="96">
        <v>6</v>
      </c>
      <c r="L27" s="101">
        <v>8.0591435185185171E-4</v>
      </c>
      <c r="M27" s="96">
        <v>7</v>
      </c>
      <c r="N27" s="97">
        <v>2.370486111111111E-3</v>
      </c>
      <c r="O27" s="98">
        <v>52.68292682926829</v>
      </c>
      <c r="P27" s="91" t="s">
        <v>47</v>
      </c>
      <c r="Q27" s="34" t="s">
        <v>91</v>
      </c>
      <c r="S27" s="35">
        <v>1.5645717592592593E-3</v>
      </c>
    </row>
    <row r="28" spans="1:19" ht="28.2" customHeight="1" x14ac:dyDescent="0.25">
      <c r="A28" s="90">
        <v>6</v>
      </c>
      <c r="B28" s="99">
        <v>155</v>
      </c>
      <c r="C28" s="92">
        <v>10125033081</v>
      </c>
      <c r="D28" s="92" t="s">
        <v>70</v>
      </c>
      <c r="E28" s="93">
        <v>39126</v>
      </c>
      <c r="F28" s="93" t="s">
        <v>47</v>
      </c>
      <c r="G28" s="94" t="s">
        <v>62</v>
      </c>
      <c r="H28" s="101">
        <v>7.8807870370370371E-4</v>
      </c>
      <c r="I28" s="96">
        <v>1</v>
      </c>
      <c r="J28" s="101">
        <v>7.769212962962965E-4</v>
      </c>
      <c r="K28" s="102">
        <v>8</v>
      </c>
      <c r="L28" s="101">
        <v>8.1333333333333323E-4</v>
      </c>
      <c r="M28" s="102">
        <v>10</v>
      </c>
      <c r="N28" s="97">
        <v>2.3783333333333334E-3</v>
      </c>
      <c r="O28" s="98">
        <v>52.68292682926829</v>
      </c>
      <c r="P28" s="91" t="s">
        <v>47</v>
      </c>
      <c r="Q28" s="34" t="s">
        <v>91</v>
      </c>
      <c r="S28">
        <v>1.5650000000000002E-3</v>
      </c>
    </row>
    <row r="29" spans="1:19" ht="28.2" customHeight="1" x14ac:dyDescent="0.25">
      <c r="A29" s="90">
        <v>7</v>
      </c>
      <c r="B29" s="99">
        <v>106</v>
      </c>
      <c r="C29" s="92">
        <v>10116165463</v>
      </c>
      <c r="D29" s="92" t="s">
        <v>71</v>
      </c>
      <c r="E29" s="93">
        <v>39120</v>
      </c>
      <c r="F29" s="93" t="s">
        <v>47</v>
      </c>
      <c r="G29" s="94" t="s">
        <v>62</v>
      </c>
      <c r="H29" s="101">
        <v>8.1086805555555556E-4</v>
      </c>
      <c r="I29" s="96">
        <v>6</v>
      </c>
      <c r="J29" s="101">
        <v>7.8601851851851814E-4</v>
      </c>
      <c r="K29" s="102">
        <v>9</v>
      </c>
      <c r="L29" s="101">
        <v>7.912037037037039E-4</v>
      </c>
      <c r="M29" s="102">
        <v>6</v>
      </c>
      <c r="N29" s="97">
        <v>2.3880902777777776E-3</v>
      </c>
      <c r="O29" s="98">
        <v>52.427184466019419</v>
      </c>
      <c r="P29" s="91" t="s">
        <v>47</v>
      </c>
      <c r="Q29" s="34" t="s">
        <v>91</v>
      </c>
      <c r="S29">
        <v>1.5968865740740737E-3</v>
      </c>
    </row>
    <row r="30" spans="1:19" ht="28.2" customHeight="1" x14ac:dyDescent="0.25">
      <c r="A30" s="90">
        <v>8</v>
      </c>
      <c r="B30" s="99">
        <v>157</v>
      </c>
      <c r="C30" s="92">
        <v>10114922954</v>
      </c>
      <c r="D30" s="92" t="s">
        <v>72</v>
      </c>
      <c r="E30" s="93">
        <v>39203</v>
      </c>
      <c r="F30" s="93" t="s">
        <v>47</v>
      </c>
      <c r="G30" s="94" t="s">
        <v>62</v>
      </c>
      <c r="H30" s="101">
        <v>8.2950231481481492E-4</v>
      </c>
      <c r="I30" s="96">
        <v>13</v>
      </c>
      <c r="J30" s="101">
        <v>7.7611111111111099E-4</v>
      </c>
      <c r="K30" s="102">
        <v>7</v>
      </c>
      <c r="L30" s="101">
        <v>7.8407407407407397E-4</v>
      </c>
      <c r="M30" s="102">
        <v>5</v>
      </c>
      <c r="N30" s="97">
        <v>2.3896874999999999E-3</v>
      </c>
      <c r="O30" s="98">
        <v>52.427184466019419</v>
      </c>
      <c r="P30" s="91" t="s">
        <v>47</v>
      </c>
      <c r="Q30" s="34" t="s">
        <v>91</v>
      </c>
      <c r="S30">
        <v>1.6056134259259259E-3</v>
      </c>
    </row>
    <row r="31" spans="1:19" ht="28.2" customHeight="1" x14ac:dyDescent="0.25">
      <c r="A31" s="90">
        <v>9</v>
      </c>
      <c r="B31" s="99">
        <v>101</v>
      </c>
      <c r="C31" s="92">
        <v>10092183326</v>
      </c>
      <c r="D31" s="92" t="s">
        <v>73</v>
      </c>
      <c r="E31" s="93">
        <v>38983</v>
      </c>
      <c r="F31" s="93" t="s">
        <v>47</v>
      </c>
      <c r="G31" s="94" t="s">
        <v>62</v>
      </c>
      <c r="H31" s="101">
        <v>8.2018518518518519E-4</v>
      </c>
      <c r="I31" s="96">
        <v>9</v>
      </c>
      <c r="J31" s="101">
        <v>7.7306712962962973E-4</v>
      </c>
      <c r="K31" s="102">
        <v>5</v>
      </c>
      <c r="L31" s="101">
        <v>8.0815972222222205E-4</v>
      </c>
      <c r="M31" s="102">
        <v>8</v>
      </c>
      <c r="N31" s="97">
        <v>2.401412037037037E-3</v>
      </c>
      <c r="O31" s="98">
        <v>52.173913043478258</v>
      </c>
      <c r="P31" s="91" t="s">
        <v>47</v>
      </c>
      <c r="Q31" s="34" t="s">
        <v>91</v>
      </c>
      <c r="S31">
        <v>1.5932523148148149E-3</v>
      </c>
    </row>
    <row r="32" spans="1:19" ht="28.2" customHeight="1" x14ac:dyDescent="0.25">
      <c r="A32" s="90">
        <v>10</v>
      </c>
      <c r="B32" s="99">
        <v>159</v>
      </c>
      <c r="C32" s="92">
        <v>10141475288</v>
      </c>
      <c r="D32" s="92" t="s">
        <v>74</v>
      </c>
      <c r="E32" s="93">
        <v>39482</v>
      </c>
      <c r="F32" s="93" t="s">
        <v>49</v>
      </c>
      <c r="G32" s="94" t="s">
        <v>62</v>
      </c>
      <c r="H32" s="101">
        <v>8.2141203703703705E-4</v>
      </c>
      <c r="I32" s="96">
        <v>10</v>
      </c>
      <c r="J32" s="101">
        <v>7.9265046296296299E-4</v>
      </c>
      <c r="K32" s="102">
        <v>10</v>
      </c>
      <c r="L32" s="101">
        <v>8.1512731481481497E-4</v>
      </c>
      <c r="M32" s="102">
        <v>11</v>
      </c>
      <c r="N32" s="97">
        <v>2.429189814814815E-3</v>
      </c>
      <c r="O32" s="98">
        <v>51.428571428571431</v>
      </c>
      <c r="P32" s="91" t="s">
        <v>47</v>
      </c>
      <c r="Q32" s="34" t="s">
        <v>91</v>
      </c>
      <c r="S32">
        <v>1.6140625E-3</v>
      </c>
    </row>
    <row r="33" spans="1:19" ht="28.2" customHeight="1" x14ac:dyDescent="0.25">
      <c r="A33" s="90">
        <v>11</v>
      </c>
      <c r="B33" s="99">
        <v>107</v>
      </c>
      <c r="C33" s="92">
        <v>10106037350</v>
      </c>
      <c r="D33" s="92" t="s">
        <v>75</v>
      </c>
      <c r="E33" s="93">
        <v>39137</v>
      </c>
      <c r="F33" s="93" t="s">
        <v>47</v>
      </c>
      <c r="G33" s="94" t="s">
        <v>62</v>
      </c>
      <c r="H33" s="101">
        <v>8.0435185185185178E-4</v>
      </c>
      <c r="I33" s="96">
        <v>5</v>
      </c>
      <c r="J33" s="101">
        <v>8.0182870370370358E-4</v>
      </c>
      <c r="K33" s="102">
        <v>12</v>
      </c>
      <c r="L33" s="101">
        <v>8.4643518518518553E-4</v>
      </c>
      <c r="M33" s="102">
        <v>18</v>
      </c>
      <c r="N33" s="97">
        <v>2.4526157407407409E-3</v>
      </c>
      <c r="O33" s="98">
        <v>50.943396226415089</v>
      </c>
      <c r="P33" s="91" t="s">
        <v>47</v>
      </c>
      <c r="Q33" s="34" t="s">
        <v>91</v>
      </c>
      <c r="S33">
        <v>1.6061805555555554E-3</v>
      </c>
    </row>
    <row r="34" spans="1:19" ht="28.2" customHeight="1" x14ac:dyDescent="0.25">
      <c r="A34" s="90">
        <v>12</v>
      </c>
      <c r="B34" s="99">
        <v>72</v>
      </c>
      <c r="C34" s="92">
        <v>10123564341</v>
      </c>
      <c r="D34" s="92" t="s">
        <v>76</v>
      </c>
      <c r="E34" s="93">
        <v>39672</v>
      </c>
      <c r="F34" s="93" t="s">
        <v>47</v>
      </c>
      <c r="G34" s="94" t="s">
        <v>77</v>
      </c>
      <c r="H34" s="101">
        <v>8.2012731481481476E-4</v>
      </c>
      <c r="I34" s="96">
        <v>8</v>
      </c>
      <c r="J34" s="101">
        <v>8.17349537037037E-4</v>
      </c>
      <c r="K34" s="102">
        <v>16</v>
      </c>
      <c r="L34" s="101">
        <v>8.3456018518518514E-4</v>
      </c>
      <c r="M34" s="102">
        <v>13</v>
      </c>
      <c r="N34" s="97">
        <v>2.4720370370370369E-3</v>
      </c>
      <c r="O34" s="98">
        <v>50.467289719626166</v>
      </c>
      <c r="P34" s="91" t="s">
        <v>47</v>
      </c>
      <c r="Q34" s="34" t="s">
        <v>91</v>
      </c>
      <c r="S34">
        <v>1.6374768518518518E-3</v>
      </c>
    </row>
    <row r="35" spans="1:19" ht="28.2" customHeight="1" x14ac:dyDescent="0.25">
      <c r="A35" s="90">
        <v>13</v>
      </c>
      <c r="B35" s="99">
        <v>158</v>
      </c>
      <c r="C35" s="92">
        <v>10117968350</v>
      </c>
      <c r="D35" s="92" t="s">
        <v>78</v>
      </c>
      <c r="E35" s="93">
        <v>39728</v>
      </c>
      <c r="F35" s="93" t="s">
        <v>49</v>
      </c>
      <c r="G35" s="94" t="s">
        <v>62</v>
      </c>
      <c r="H35" s="101">
        <v>8.6266203703703711E-4</v>
      </c>
      <c r="I35" s="96">
        <v>18</v>
      </c>
      <c r="J35" s="101">
        <v>7.9844907407407414E-4</v>
      </c>
      <c r="K35" s="102">
        <v>11</v>
      </c>
      <c r="L35" s="101">
        <v>8.1167824074074063E-4</v>
      </c>
      <c r="M35" s="102">
        <v>9</v>
      </c>
      <c r="N35" s="97">
        <v>2.4727893518518519E-3</v>
      </c>
      <c r="O35" s="98">
        <v>50.467289719626166</v>
      </c>
      <c r="P35" s="91" t="s">
        <v>47</v>
      </c>
      <c r="Q35" s="34" t="s">
        <v>91</v>
      </c>
      <c r="S35">
        <v>1.6611111111111113E-3</v>
      </c>
    </row>
    <row r="36" spans="1:19" ht="28.2" customHeight="1" x14ac:dyDescent="0.25">
      <c r="A36" s="90">
        <v>14</v>
      </c>
      <c r="B36" s="99">
        <v>156</v>
      </c>
      <c r="C36" s="92">
        <v>10105798688</v>
      </c>
      <c r="D36" s="92" t="s">
        <v>79</v>
      </c>
      <c r="E36" s="93">
        <v>39205</v>
      </c>
      <c r="F36" s="93" t="s">
        <v>47</v>
      </c>
      <c r="G36" s="94" t="s">
        <v>62</v>
      </c>
      <c r="H36" s="101">
        <v>8.3965277777777781E-4</v>
      </c>
      <c r="I36" s="96">
        <v>14</v>
      </c>
      <c r="J36" s="101">
        <v>8.2106481481481494E-4</v>
      </c>
      <c r="K36" s="102">
        <v>17</v>
      </c>
      <c r="L36" s="101">
        <v>8.2241898148148105E-4</v>
      </c>
      <c r="M36" s="102">
        <v>12</v>
      </c>
      <c r="N36" s="97">
        <v>2.4831365740740738E-3</v>
      </c>
      <c r="O36" s="98">
        <v>50.232558139534881</v>
      </c>
      <c r="P36" s="99" t="s">
        <v>47</v>
      </c>
      <c r="Q36" s="34" t="s">
        <v>91</v>
      </c>
      <c r="S36">
        <v>1.6607175925925928E-3</v>
      </c>
    </row>
    <row r="37" spans="1:19" ht="28.2" customHeight="1" x14ac:dyDescent="0.25">
      <c r="A37" s="90">
        <v>15</v>
      </c>
      <c r="B37" s="99">
        <v>59</v>
      </c>
      <c r="C37" s="99">
        <v>10144855740</v>
      </c>
      <c r="D37" s="92" t="s">
        <v>80</v>
      </c>
      <c r="E37" s="93">
        <v>39918</v>
      </c>
      <c r="F37" s="99" t="s">
        <v>53</v>
      </c>
      <c r="G37" s="99" t="s">
        <v>62</v>
      </c>
      <c r="H37" s="101">
        <v>8.409375E-4</v>
      </c>
      <c r="I37" s="96">
        <v>15</v>
      </c>
      <c r="J37" s="101">
        <v>8.1535879629629634E-4</v>
      </c>
      <c r="K37" s="102">
        <v>14</v>
      </c>
      <c r="L37" s="101">
        <v>8.3600694444444434E-4</v>
      </c>
      <c r="M37" s="102">
        <v>14</v>
      </c>
      <c r="N37" s="97">
        <v>2.4923032407407407E-3</v>
      </c>
      <c r="O37" s="98">
        <v>50.232558139534881</v>
      </c>
      <c r="P37" s="99" t="s">
        <v>49</v>
      </c>
      <c r="Q37" s="34" t="s">
        <v>91</v>
      </c>
      <c r="S37">
        <v>1.6562962962962963E-3</v>
      </c>
    </row>
    <row r="38" spans="1:19" ht="28.2" customHeight="1" x14ac:dyDescent="0.25">
      <c r="A38" s="90">
        <v>16</v>
      </c>
      <c r="B38" s="99">
        <v>102</v>
      </c>
      <c r="C38" s="99">
        <v>10090566392</v>
      </c>
      <c r="D38" s="92" t="s">
        <v>81</v>
      </c>
      <c r="E38" s="93">
        <v>38750</v>
      </c>
      <c r="F38" s="99" t="s">
        <v>47</v>
      </c>
      <c r="G38" s="99" t="s">
        <v>62</v>
      </c>
      <c r="H38" s="101">
        <v>8.4250000000000004E-4</v>
      </c>
      <c r="I38" s="96">
        <v>16</v>
      </c>
      <c r="J38" s="101">
        <v>8.1122685185185171E-4</v>
      </c>
      <c r="K38" s="102">
        <v>13</v>
      </c>
      <c r="L38" s="101">
        <v>8.4440972222222231E-4</v>
      </c>
      <c r="M38" s="102">
        <v>17</v>
      </c>
      <c r="N38" s="97">
        <v>2.4981365740740741E-3</v>
      </c>
      <c r="O38" s="98">
        <v>49.999999999999993</v>
      </c>
      <c r="P38" s="99" t="s">
        <v>49</v>
      </c>
      <c r="Q38" s="34" t="s">
        <v>91</v>
      </c>
      <c r="S38">
        <v>1.6537268518518518E-3</v>
      </c>
    </row>
    <row r="39" spans="1:19" ht="28.2" customHeight="1" x14ac:dyDescent="0.25">
      <c r="A39" s="90">
        <v>17</v>
      </c>
      <c r="B39" s="99">
        <v>65</v>
      </c>
      <c r="C39" s="99">
        <v>10141468619</v>
      </c>
      <c r="D39" s="92" t="s">
        <v>82</v>
      </c>
      <c r="E39" s="93">
        <v>39917</v>
      </c>
      <c r="F39" s="99" t="s">
        <v>47</v>
      </c>
      <c r="G39" s="99" t="s">
        <v>62</v>
      </c>
      <c r="H39" s="101">
        <v>8.2479166666666671E-4</v>
      </c>
      <c r="I39" s="96">
        <v>12</v>
      </c>
      <c r="J39" s="101">
        <v>8.171643518518518E-4</v>
      </c>
      <c r="K39" s="102">
        <v>15</v>
      </c>
      <c r="L39" s="101">
        <v>8.6153935185185183E-4</v>
      </c>
      <c r="M39" s="102">
        <v>19</v>
      </c>
      <c r="N39" s="97">
        <v>2.5034953703703703E-3</v>
      </c>
      <c r="O39" s="98">
        <v>49.999999999999993</v>
      </c>
      <c r="P39" s="99" t="s">
        <v>49</v>
      </c>
      <c r="Q39" s="34" t="s">
        <v>91</v>
      </c>
      <c r="S39">
        <v>1.6419560185185185E-3</v>
      </c>
    </row>
    <row r="40" spans="1:19" ht="28.2" customHeight="1" x14ac:dyDescent="0.25">
      <c r="A40" s="90">
        <v>18</v>
      </c>
      <c r="B40" s="99">
        <v>71</v>
      </c>
      <c r="C40" s="99">
        <v>10116100900</v>
      </c>
      <c r="D40" s="92" t="s">
        <v>83</v>
      </c>
      <c r="E40" s="93">
        <v>39611</v>
      </c>
      <c r="F40" s="99" t="s">
        <v>47</v>
      </c>
      <c r="G40" s="99" t="s">
        <v>77</v>
      </c>
      <c r="H40" s="101">
        <v>8.4940972222222221E-4</v>
      </c>
      <c r="I40" s="96">
        <v>17</v>
      </c>
      <c r="J40" s="101">
        <v>8.4057870370370395E-4</v>
      </c>
      <c r="K40" s="102">
        <v>18</v>
      </c>
      <c r="L40" s="101">
        <v>8.4383101851851828E-4</v>
      </c>
      <c r="M40" s="102">
        <v>16</v>
      </c>
      <c r="N40" s="97">
        <v>2.5338194444444444E-3</v>
      </c>
      <c r="O40" s="98">
        <v>49.315068493150683</v>
      </c>
      <c r="P40" s="99" t="s">
        <v>49</v>
      </c>
      <c r="Q40" s="34" t="s">
        <v>91</v>
      </c>
      <c r="S40">
        <v>1.6899884259259262E-3</v>
      </c>
    </row>
    <row r="41" spans="1:19" ht="28.2" customHeight="1" x14ac:dyDescent="0.25">
      <c r="A41" s="90">
        <v>19</v>
      </c>
      <c r="B41" s="99">
        <v>73</v>
      </c>
      <c r="C41" s="99">
        <v>10116030370</v>
      </c>
      <c r="D41" s="92" t="s">
        <v>84</v>
      </c>
      <c r="E41" s="93">
        <v>39894</v>
      </c>
      <c r="F41" s="99" t="s">
        <v>47</v>
      </c>
      <c r="G41" s="99" t="s">
        <v>77</v>
      </c>
      <c r="H41" s="101">
        <v>8.6660879629629631E-4</v>
      </c>
      <c r="I41" s="96">
        <v>19</v>
      </c>
      <c r="J41" s="101">
        <v>8.4103009259259265E-4</v>
      </c>
      <c r="K41" s="102">
        <v>19</v>
      </c>
      <c r="L41" s="101">
        <v>8.3646990740740752E-4</v>
      </c>
      <c r="M41" s="102">
        <v>15</v>
      </c>
      <c r="N41" s="97">
        <v>2.5441087962962965E-3</v>
      </c>
      <c r="O41" s="98">
        <v>49.090909090909086</v>
      </c>
      <c r="P41" s="99" t="s">
        <v>49</v>
      </c>
      <c r="Q41" s="34" t="s">
        <v>91</v>
      </c>
      <c r="S41">
        <v>1.707638888888889E-3</v>
      </c>
    </row>
    <row r="42" spans="1:19" ht="28.2" customHeight="1" x14ac:dyDescent="0.25">
      <c r="A42" s="90" t="s">
        <v>85</v>
      </c>
      <c r="B42" s="99">
        <v>999</v>
      </c>
      <c r="C42" s="100">
        <v>10116160918</v>
      </c>
      <c r="D42" s="92" t="s">
        <v>86</v>
      </c>
      <c r="E42" s="93">
        <v>39643</v>
      </c>
      <c r="F42" s="99" t="s">
        <v>47</v>
      </c>
      <c r="G42" s="99" t="s">
        <v>62</v>
      </c>
      <c r="H42" s="101">
        <v>8.896180555555555E-4</v>
      </c>
      <c r="I42" s="96">
        <v>21</v>
      </c>
      <c r="J42" s="101">
        <v>8.6761574074074052E-4</v>
      </c>
      <c r="K42" s="102">
        <v>20</v>
      </c>
      <c r="L42" s="101">
        <v>8.6565972222222274E-4</v>
      </c>
      <c r="M42" s="102">
        <v>20</v>
      </c>
      <c r="N42" s="97">
        <v>2.6228935185185188E-3</v>
      </c>
      <c r="O42" s="98">
        <v>47.577092511013213</v>
      </c>
      <c r="P42" s="99" t="s">
        <v>51</v>
      </c>
      <c r="Q42" s="34" t="s">
        <v>91</v>
      </c>
      <c r="S42">
        <v>1.757233796296296E-3</v>
      </c>
    </row>
    <row r="43" spans="1:19" ht="28.2" customHeight="1" x14ac:dyDescent="0.25">
      <c r="A43" s="90" t="s">
        <v>85</v>
      </c>
      <c r="B43" s="99">
        <v>69</v>
      </c>
      <c r="C43" s="99">
        <v>10148143434</v>
      </c>
      <c r="D43" s="92" t="s">
        <v>87</v>
      </c>
      <c r="E43" s="93">
        <v>40415</v>
      </c>
      <c r="F43" s="99" t="s">
        <v>53</v>
      </c>
      <c r="G43" s="99" t="s">
        <v>62</v>
      </c>
      <c r="H43" s="101">
        <v>8.8329861111111107E-4</v>
      </c>
      <c r="I43" s="96">
        <v>20</v>
      </c>
      <c r="J43" s="101">
        <v>8.6856481481481474E-4</v>
      </c>
      <c r="K43" s="102">
        <v>21</v>
      </c>
      <c r="L43" s="101">
        <v>8.7567129629629627E-4</v>
      </c>
      <c r="M43" s="102">
        <v>21</v>
      </c>
      <c r="N43" s="97">
        <v>2.6275347222222221E-3</v>
      </c>
      <c r="O43" s="98">
        <v>47.577092511013213</v>
      </c>
      <c r="P43" s="99" t="s">
        <v>51</v>
      </c>
      <c r="Q43" s="34" t="s">
        <v>91</v>
      </c>
      <c r="S43">
        <v>1.7518634259259258E-3</v>
      </c>
    </row>
    <row r="44" spans="1:19" ht="28.2" customHeight="1" thickBot="1" x14ac:dyDescent="0.3">
      <c r="A44" s="90" t="s">
        <v>88</v>
      </c>
      <c r="B44" s="99">
        <v>18</v>
      </c>
      <c r="C44" s="99">
        <v>10120261287</v>
      </c>
      <c r="D44" s="92" t="s">
        <v>89</v>
      </c>
      <c r="E44" s="93">
        <v>39151</v>
      </c>
      <c r="F44" s="99" t="s">
        <v>45</v>
      </c>
      <c r="G44" s="99" t="s">
        <v>62</v>
      </c>
      <c r="H44" s="101"/>
      <c r="I44" s="96"/>
      <c r="J44" s="101"/>
      <c r="K44" s="102"/>
      <c r="L44" s="101"/>
      <c r="M44" s="102"/>
      <c r="N44" s="97"/>
      <c r="O44" s="91"/>
      <c r="P44" s="99"/>
      <c r="Q44" s="34"/>
    </row>
    <row r="45" spans="1:19" ht="13.8" hidden="1" x14ac:dyDescent="0.25">
      <c r="A45" s="36"/>
      <c r="B45" s="37"/>
      <c r="C45" s="37"/>
      <c r="D45" s="43"/>
      <c r="E45" s="44"/>
      <c r="F45" s="37"/>
      <c r="G45" s="45"/>
      <c r="H45" s="38"/>
      <c r="I45" s="39"/>
      <c r="J45" s="38"/>
      <c r="K45" s="40"/>
      <c r="L45" s="38"/>
      <c r="M45" s="40"/>
      <c r="N45" s="41"/>
      <c r="O45" s="42"/>
      <c r="P45" s="37"/>
      <c r="Q45" s="34"/>
    </row>
    <row r="46" spans="1:19" ht="13.8" hidden="1" x14ac:dyDescent="0.25">
      <c r="A46" s="36"/>
      <c r="B46" s="37"/>
      <c r="C46" s="37"/>
      <c r="D46" s="43"/>
      <c r="E46" s="44"/>
      <c r="F46" s="37"/>
      <c r="G46" s="45"/>
      <c r="H46" s="38"/>
      <c r="I46" s="39"/>
      <c r="J46" s="38"/>
      <c r="K46" s="40"/>
      <c r="L46" s="38"/>
      <c r="M46" s="40"/>
      <c r="N46" s="41"/>
      <c r="O46" s="42"/>
      <c r="P46" s="37"/>
      <c r="Q46" s="34"/>
    </row>
    <row r="47" spans="1:19" ht="13.8" hidden="1" x14ac:dyDescent="0.25">
      <c r="A47" s="36"/>
      <c r="B47" s="37"/>
      <c r="C47" s="37"/>
      <c r="D47" s="43"/>
      <c r="E47" s="44"/>
      <c r="F47" s="37"/>
      <c r="G47" s="45"/>
      <c r="H47" s="38"/>
      <c r="I47" s="39"/>
      <c r="J47" s="38"/>
      <c r="K47" s="40"/>
      <c r="L47" s="38"/>
      <c r="M47" s="40"/>
      <c r="N47" s="41"/>
      <c r="O47" s="42"/>
      <c r="P47" s="37"/>
      <c r="Q47" s="34"/>
    </row>
    <row r="48" spans="1:19" ht="13.8" hidden="1" x14ac:dyDescent="0.25">
      <c r="A48" s="36"/>
      <c r="B48" s="37"/>
      <c r="C48" s="37"/>
      <c r="D48" s="43"/>
      <c r="E48" s="44"/>
      <c r="F48" s="37"/>
      <c r="G48" s="45"/>
      <c r="H48" s="38"/>
      <c r="I48" s="39"/>
      <c r="J48" s="38"/>
      <c r="K48" s="40"/>
      <c r="L48" s="38"/>
      <c r="M48" s="40"/>
      <c r="N48" s="41"/>
      <c r="O48" s="42"/>
      <c r="P48" s="37"/>
      <c r="Q48" s="34"/>
    </row>
    <row r="49" spans="1:17" ht="13.8" hidden="1" x14ac:dyDescent="0.25">
      <c r="A49" s="36"/>
      <c r="B49" s="37"/>
      <c r="C49" s="37"/>
      <c r="D49" s="43"/>
      <c r="E49" s="44"/>
      <c r="F49" s="37"/>
      <c r="G49" s="45"/>
      <c r="H49" s="38"/>
      <c r="I49" s="39"/>
      <c r="J49" s="38"/>
      <c r="K49" s="40"/>
      <c r="L49" s="38"/>
      <c r="M49" s="40"/>
      <c r="N49" s="41"/>
      <c r="O49" s="42"/>
      <c r="P49" s="37"/>
      <c r="Q49" s="34"/>
    </row>
    <row r="50" spans="1:17" ht="13.8" hidden="1" x14ac:dyDescent="0.25">
      <c r="A50" s="36"/>
      <c r="B50" s="37"/>
      <c r="C50" s="37"/>
      <c r="D50" s="43"/>
      <c r="E50" s="44"/>
      <c r="F50" s="37"/>
      <c r="G50" s="37"/>
      <c r="H50" s="38"/>
      <c r="I50" s="39"/>
      <c r="J50" s="38"/>
      <c r="K50" s="40"/>
      <c r="L50" s="38"/>
      <c r="M50" s="40"/>
      <c r="N50" s="41"/>
      <c r="O50" s="42"/>
      <c r="P50" s="37"/>
      <c r="Q50" s="34"/>
    </row>
    <row r="51" spans="1:17" ht="13.8" hidden="1" x14ac:dyDescent="0.25">
      <c r="A51" s="36"/>
      <c r="B51" s="37"/>
      <c r="C51" s="37"/>
      <c r="D51" s="43"/>
      <c r="E51" s="44"/>
      <c r="F51" s="37"/>
      <c r="G51" s="37"/>
      <c r="H51" s="38"/>
      <c r="I51" s="39"/>
      <c r="J51" s="38"/>
      <c r="K51" s="40"/>
      <c r="L51" s="38"/>
      <c r="M51" s="40"/>
      <c r="N51" s="41"/>
      <c r="O51" s="42"/>
      <c r="P51" s="37"/>
      <c r="Q51" s="34"/>
    </row>
    <row r="52" spans="1:17" ht="13.8" hidden="1" x14ac:dyDescent="0.25">
      <c r="A52" s="36"/>
      <c r="B52" s="37"/>
      <c r="C52" s="37"/>
      <c r="D52" s="43"/>
      <c r="E52" s="44"/>
      <c r="F52" s="37"/>
      <c r="G52" s="45"/>
      <c r="H52" s="38"/>
      <c r="I52" s="40"/>
      <c r="J52" s="38"/>
      <c r="K52" s="40"/>
      <c r="L52" s="38"/>
      <c r="M52" s="40"/>
      <c r="N52" s="41"/>
      <c r="O52" s="42"/>
      <c r="P52" s="37"/>
      <c r="Q52" s="34"/>
    </row>
    <row r="53" spans="1:17" ht="13.8" hidden="1" x14ac:dyDescent="0.25">
      <c r="A53" s="36"/>
      <c r="B53" s="37"/>
      <c r="C53" s="37"/>
      <c r="D53" s="43"/>
      <c r="E53" s="44"/>
      <c r="F53" s="37"/>
      <c r="G53" s="45"/>
      <c r="H53" s="38"/>
      <c r="I53" s="40"/>
      <c r="J53" s="38"/>
      <c r="K53" s="40"/>
      <c r="L53" s="38"/>
      <c r="M53" s="40"/>
      <c r="N53" s="41"/>
      <c r="O53" s="42"/>
      <c r="P53" s="37"/>
      <c r="Q53" s="34"/>
    </row>
    <row r="54" spans="1:17" ht="13.8" hidden="1" x14ac:dyDescent="0.25">
      <c r="A54" s="36"/>
      <c r="B54" s="37"/>
      <c r="C54" s="37"/>
      <c r="D54" s="43"/>
      <c r="E54" s="44"/>
      <c r="F54" s="37"/>
      <c r="G54" s="45"/>
      <c r="H54" s="38"/>
      <c r="I54" s="40"/>
      <c r="J54" s="38"/>
      <c r="K54" s="40"/>
      <c r="L54" s="38"/>
      <c r="M54" s="40"/>
      <c r="N54" s="41"/>
      <c r="O54" s="42"/>
      <c r="P54" s="37"/>
      <c r="Q54" s="34"/>
    </row>
    <row r="55" spans="1:17" ht="13.8" hidden="1" x14ac:dyDescent="0.25">
      <c r="A55" s="36"/>
      <c r="B55" s="37"/>
      <c r="C55" s="37"/>
      <c r="D55" s="43"/>
      <c r="E55" s="44"/>
      <c r="F55" s="37"/>
      <c r="G55" s="45"/>
      <c r="H55" s="38"/>
      <c r="I55" s="40"/>
      <c r="J55" s="38"/>
      <c r="K55" s="40"/>
      <c r="L55" s="38"/>
      <c r="M55" s="40"/>
      <c r="N55" s="41"/>
      <c r="O55" s="42"/>
      <c r="P55" s="37"/>
      <c r="Q55" s="34"/>
    </row>
    <row r="56" spans="1:17" ht="13.8" hidden="1" x14ac:dyDescent="0.25">
      <c r="A56" s="36"/>
      <c r="B56" s="37"/>
      <c r="C56" s="37"/>
      <c r="D56" s="43"/>
      <c r="E56" s="44"/>
      <c r="F56" s="37"/>
      <c r="G56" s="45"/>
      <c r="H56" s="38"/>
      <c r="I56" s="40"/>
      <c r="J56" s="38"/>
      <c r="K56" s="40"/>
      <c r="L56" s="38"/>
      <c r="M56" s="40"/>
      <c r="N56" s="41"/>
      <c r="O56" s="42"/>
      <c r="P56" s="37"/>
      <c r="Q56" s="34"/>
    </row>
    <row r="57" spans="1:17" ht="13.8" hidden="1" x14ac:dyDescent="0.25">
      <c r="A57" s="36"/>
      <c r="B57" s="37"/>
      <c r="C57" s="37"/>
      <c r="D57" s="43"/>
      <c r="E57" s="44"/>
      <c r="F57" s="37"/>
      <c r="G57" s="45"/>
      <c r="H57" s="38"/>
      <c r="I57" s="40"/>
      <c r="J57" s="38"/>
      <c r="K57" s="40"/>
      <c r="L57" s="38"/>
      <c r="M57" s="40"/>
      <c r="N57" s="41"/>
      <c r="O57" s="42"/>
      <c r="P57" s="37"/>
      <c r="Q57" s="34"/>
    </row>
    <row r="58" spans="1:17" ht="13.8" hidden="1" x14ac:dyDescent="0.25">
      <c r="A58" s="36"/>
      <c r="B58" s="37"/>
      <c r="C58" s="37"/>
      <c r="D58" s="43"/>
      <c r="E58" s="44"/>
      <c r="F58" s="37"/>
      <c r="G58" s="45"/>
      <c r="H58" s="38"/>
      <c r="I58" s="40"/>
      <c r="J58" s="38"/>
      <c r="K58" s="40"/>
      <c r="L58" s="38"/>
      <c r="M58" s="40"/>
      <c r="N58" s="41"/>
      <c r="O58" s="42"/>
      <c r="P58" s="37"/>
      <c r="Q58" s="34"/>
    </row>
    <row r="59" spans="1:17" ht="13.8" hidden="1" x14ac:dyDescent="0.25">
      <c r="A59" s="36"/>
      <c r="B59" s="37"/>
      <c r="C59" s="37"/>
      <c r="D59" s="43"/>
      <c r="E59" s="44"/>
      <c r="F59" s="37"/>
      <c r="G59" s="37"/>
      <c r="H59" s="38"/>
      <c r="I59" s="40"/>
      <c r="J59" s="38"/>
      <c r="K59" s="40"/>
      <c r="L59" s="38"/>
      <c r="M59" s="40"/>
      <c r="N59" s="41"/>
      <c r="O59" s="42"/>
      <c r="P59" s="37"/>
      <c r="Q59" s="34"/>
    </row>
    <row r="60" spans="1:17" ht="13.8" hidden="1" x14ac:dyDescent="0.25">
      <c r="A60" s="36"/>
      <c r="B60" s="37"/>
      <c r="C60" s="37"/>
      <c r="D60" s="43"/>
      <c r="E60" s="44"/>
      <c r="F60" s="37"/>
      <c r="G60" s="45"/>
      <c r="H60" s="38"/>
      <c r="I60" s="40"/>
      <c r="J60" s="38"/>
      <c r="K60" s="40"/>
      <c r="L60" s="38"/>
      <c r="M60" s="40"/>
      <c r="N60" s="41"/>
      <c r="O60" s="42"/>
      <c r="P60" s="37"/>
      <c r="Q60" s="34"/>
    </row>
    <row r="61" spans="1:17" ht="13.8" hidden="1" x14ac:dyDescent="0.25">
      <c r="A61" s="36"/>
      <c r="B61" s="37"/>
      <c r="C61" s="37"/>
      <c r="D61" s="43"/>
      <c r="E61" s="44"/>
      <c r="F61" s="37"/>
      <c r="G61" s="45"/>
      <c r="H61" s="38"/>
      <c r="I61" s="40"/>
      <c r="J61" s="38"/>
      <c r="K61" s="40"/>
      <c r="L61" s="38"/>
      <c r="M61" s="40"/>
      <c r="N61" s="41"/>
      <c r="O61" s="42"/>
      <c r="P61" s="37"/>
      <c r="Q61" s="34"/>
    </row>
    <row r="62" spans="1:17" ht="13.8" hidden="1" x14ac:dyDescent="0.25">
      <c r="A62" s="36"/>
      <c r="B62" s="37"/>
      <c r="C62" s="37"/>
      <c r="D62" s="43"/>
      <c r="E62" s="44"/>
      <c r="F62" s="37"/>
      <c r="G62" s="45"/>
      <c r="H62" s="38"/>
      <c r="I62" s="40"/>
      <c r="J62" s="38"/>
      <c r="K62" s="40"/>
      <c r="L62" s="38"/>
      <c r="M62" s="40"/>
      <c r="N62" s="41"/>
      <c r="O62" s="42"/>
      <c r="P62" s="37"/>
      <c r="Q62" s="34"/>
    </row>
    <row r="63" spans="1:17" ht="13.8" hidden="1" x14ac:dyDescent="0.25">
      <c r="A63" s="36"/>
      <c r="B63" s="37"/>
      <c r="C63" s="37"/>
      <c r="D63" s="43"/>
      <c r="E63" s="44"/>
      <c r="F63" s="37"/>
      <c r="G63" s="45"/>
      <c r="H63" s="38"/>
      <c r="I63" s="40"/>
      <c r="J63" s="38"/>
      <c r="K63" s="40"/>
      <c r="L63" s="38"/>
      <c r="M63" s="40"/>
      <c r="N63" s="41"/>
      <c r="O63" s="42"/>
      <c r="P63" s="37"/>
      <c r="Q63" s="34"/>
    </row>
    <row r="64" spans="1:17" ht="13.8" hidden="1" x14ac:dyDescent="0.25">
      <c r="A64" s="36"/>
      <c r="B64" s="37"/>
      <c r="C64" s="37"/>
      <c r="D64" s="43"/>
      <c r="E64" s="44"/>
      <c r="F64" s="37"/>
      <c r="G64" s="45"/>
      <c r="H64" s="38"/>
      <c r="I64" s="40"/>
      <c r="J64" s="38"/>
      <c r="K64" s="40"/>
      <c r="L64" s="38"/>
      <c r="M64" s="40"/>
      <c r="N64" s="41"/>
      <c r="O64" s="42"/>
      <c r="P64" s="37"/>
      <c r="Q64" s="34"/>
    </row>
    <row r="65" spans="1:17" ht="13.8" hidden="1" x14ac:dyDescent="0.25">
      <c r="A65" s="36"/>
      <c r="B65" s="37"/>
      <c r="C65" s="37"/>
      <c r="D65" s="43"/>
      <c r="E65" s="44"/>
      <c r="F65" s="37"/>
      <c r="G65" s="37"/>
      <c r="H65" s="38"/>
      <c r="I65" s="40"/>
      <c r="J65" s="38"/>
      <c r="K65" s="40"/>
      <c r="L65" s="38"/>
      <c r="M65" s="40"/>
      <c r="N65" s="41"/>
      <c r="O65" s="42"/>
      <c r="P65" s="37"/>
      <c r="Q65" s="34"/>
    </row>
    <row r="66" spans="1:17" ht="13.8" hidden="1" x14ac:dyDescent="0.25">
      <c r="A66" s="36"/>
      <c r="B66" s="37"/>
      <c r="C66" s="37"/>
      <c r="D66" s="43"/>
      <c r="E66" s="44"/>
      <c r="F66" s="37"/>
      <c r="G66" s="45"/>
      <c r="H66" s="38"/>
      <c r="I66" s="40"/>
      <c r="J66" s="38"/>
      <c r="K66" s="40"/>
      <c r="L66" s="38"/>
      <c r="M66" s="40"/>
      <c r="N66" s="41"/>
      <c r="O66" s="42"/>
      <c r="P66" s="37"/>
      <c r="Q66" s="34"/>
    </row>
    <row r="67" spans="1:17" ht="13.8" hidden="1" x14ac:dyDescent="0.25">
      <c r="A67" s="36"/>
      <c r="B67" s="37"/>
      <c r="C67" s="37"/>
      <c r="D67" s="43"/>
      <c r="E67" s="44"/>
      <c r="F67" s="37"/>
      <c r="G67" s="37"/>
      <c r="H67" s="38"/>
      <c r="I67" s="40"/>
      <c r="J67" s="38"/>
      <c r="K67" s="40"/>
      <c r="L67" s="38"/>
      <c r="M67" s="40"/>
      <c r="N67" s="41"/>
      <c r="O67" s="42"/>
      <c r="P67" s="37"/>
      <c r="Q67" s="34"/>
    </row>
    <row r="68" spans="1:17" ht="13.8" hidden="1" x14ac:dyDescent="0.25">
      <c r="A68" s="36"/>
      <c r="B68" s="37"/>
      <c r="C68" s="37"/>
      <c r="D68" s="43"/>
      <c r="E68" s="44"/>
      <c r="F68" s="37"/>
      <c r="G68" s="45"/>
      <c r="H68" s="38"/>
      <c r="I68" s="40"/>
      <c r="J68" s="38"/>
      <c r="K68" s="40"/>
      <c r="L68" s="38"/>
      <c r="M68" s="40"/>
      <c r="N68" s="41"/>
      <c r="O68" s="42"/>
      <c r="P68" s="37"/>
      <c r="Q68" s="34"/>
    </row>
    <row r="69" spans="1:17" ht="13.8" hidden="1" x14ac:dyDescent="0.25">
      <c r="A69" s="36"/>
      <c r="B69" s="37"/>
      <c r="C69" s="37"/>
      <c r="D69" s="43"/>
      <c r="E69" s="44"/>
      <c r="F69" s="37"/>
      <c r="G69" s="46"/>
      <c r="H69" s="38"/>
      <c r="I69" s="40"/>
      <c r="J69" s="38"/>
      <c r="K69" s="40"/>
      <c r="L69" s="38"/>
      <c r="M69" s="40"/>
      <c r="N69" s="41"/>
      <c r="O69" s="47"/>
      <c r="P69" s="37"/>
      <c r="Q69" s="34"/>
    </row>
    <row r="70" spans="1:17" ht="13.8" hidden="1" x14ac:dyDescent="0.25">
      <c r="A70" s="36"/>
      <c r="B70" s="37"/>
      <c r="C70" s="37"/>
      <c r="D70" s="43"/>
      <c r="E70" s="44"/>
      <c r="F70" s="37"/>
      <c r="G70" s="46"/>
      <c r="H70" s="38"/>
      <c r="I70" s="40"/>
      <c r="J70" s="38"/>
      <c r="K70" s="40"/>
      <c r="L70" s="38"/>
      <c r="M70" s="40"/>
      <c r="N70" s="41"/>
      <c r="O70" s="47"/>
      <c r="P70" s="37"/>
      <c r="Q70" s="34"/>
    </row>
    <row r="71" spans="1:17" ht="13.8" hidden="1" x14ac:dyDescent="0.25">
      <c r="A71" s="36"/>
      <c r="B71" s="37"/>
      <c r="C71" s="37"/>
      <c r="D71" s="43"/>
      <c r="E71" s="44"/>
      <c r="F71" s="37"/>
      <c r="G71" s="46"/>
      <c r="H71" s="38"/>
      <c r="I71" s="40"/>
      <c r="J71" s="38"/>
      <c r="K71" s="40"/>
      <c r="L71" s="38"/>
      <c r="M71" s="40"/>
      <c r="N71" s="41"/>
      <c r="O71" s="47"/>
      <c r="P71" s="37"/>
      <c r="Q71" s="34"/>
    </row>
    <row r="72" spans="1:17" ht="13.8" hidden="1" x14ac:dyDescent="0.25">
      <c r="A72" s="36"/>
      <c r="B72" s="37"/>
      <c r="C72" s="37"/>
      <c r="D72" s="43"/>
      <c r="E72" s="44"/>
      <c r="F72" s="37"/>
      <c r="G72" s="46"/>
      <c r="H72" s="38"/>
      <c r="I72" s="40"/>
      <c r="J72" s="38"/>
      <c r="K72" s="40"/>
      <c r="L72" s="38"/>
      <c r="M72" s="40"/>
      <c r="N72" s="41"/>
      <c r="O72" s="47"/>
      <c r="P72" s="37"/>
      <c r="Q72" s="34"/>
    </row>
    <row r="73" spans="1:17" ht="13.8" hidden="1" x14ac:dyDescent="0.25">
      <c r="A73" s="36"/>
      <c r="B73" s="37"/>
      <c r="C73" s="37"/>
      <c r="D73" s="43"/>
      <c r="E73" s="44"/>
      <c r="F73" s="37"/>
      <c r="G73" s="46"/>
      <c r="H73" s="38"/>
      <c r="I73" s="40"/>
      <c r="J73" s="38"/>
      <c r="K73" s="40"/>
      <c r="L73" s="38"/>
      <c r="M73" s="40"/>
      <c r="N73" s="41"/>
      <c r="O73" s="47"/>
      <c r="P73" s="37"/>
      <c r="Q73" s="34"/>
    </row>
    <row r="74" spans="1:17" ht="13.8" hidden="1" x14ac:dyDescent="0.25">
      <c r="A74" s="36"/>
      <c r="B74" s="37"/>
      <c r="C74" s="37"/>
      <c r="D74" s="43"/>
      <c r="E74" s="44"/>
      <c r="F74" s="37"/>
      <c r="G74" s="46"/>
      <c r="H74" s="38"/>
      <c r="I74" s="40"/>
      <c r="J74" s="38"/>
      <c r="K74" s="40"/>
      <c r="L74" s="38"/>
      <c r="M74" s="40"/>
      <c r="N74" s="41"/>
      <c r="O74" s="47"/>
      <c r="P74" s="37"/>
      <c r="Q74" s="34"/>
    </row>
    <row r="75" spans="1:17" ht="13.8" hidden="1" x14ac:dyDescent="0.25">
      <c r="A75" s="36"/>
      <c r="B75" s="37"/>
      <c r="C75" s="37"/>
      <c r="D75" s="43"/>
      <c r="E75" s="44"/>
      <c r="F75" s="37"/>
      <c r="G75" s="46"/>
      <c r="H75" s="38"/>
      <c r="I75" s="40"/>
      <c r="J75" s="38"/>
      <c r="K75" s="40"/>
      <c r="L75" s="38"/>
      <c r="M75" s="40"/>
      <c r="N75" s="41"/>
      <c r="O75" s="47"/>
      <c r="P75" s="37"/>
      <c r="Q75" s="34"/>
    </row>
    <row r="76" spans="1:17" ht="13.8" hidden="1" x14ac:dyDescent="0.25">
      <c r="A76" s="36"/>
      <c r="B76" s="37"/>
      <c r="C76" s="37"/>
      <c r="D76" s="43"/>
      <c r="E76" s="44"/>
      <c r="F76" s="37"/>
      <c r="G76" s="46"/>
      <c r="H76" s="38"/>
      <c r="I76" s="40"/>
      <c r="J76" s="38"/>
      <c r="K76" s="40"/>
      <c r="L76" s="38"/>
      <c r="M76" s="40"/>
      <c r="N76" s="41"/>
      <c r="O76" s="47"/>
      <c r="P76" s="37"/>
      <c r="Q76" s="34"/>
    </row>
    <row r="77" spans="1:17" ht="13.8" hidden="1" x14ac:dyDescent="0.25">
      <c r="A77" s="36"/>
      <c r="B77" s="37"/>
      <c r="C77" s="37"/>
      <c r="D77" s="43"/>
      <c r="E77" s="44"/>
      <c r="F77" s="37"/>
      <c r="G77" s="46"/>
      <c r="H77" s="38"/>
      <c r="I77" s="40"/>
      <c r="J77" s="38"/>
      <c r="K77" s="40"/>
      <c r="L77" s="38"/>
      <c r="M77" s="40"/>
      <c r="N77" s="41"/>
      <c r="O77" s="47"/>
      <c r="P77" s="37"/>
      <c r="Q77" s="34"/>
    </row>
    <row r="78" spans="1:17" ht="13.8" hidden="1" x14ac:dyDescent="0.25">
      <c r="A78" s="36"/>
      <c r="B78" s="37"/>
      <c r="C78" s="37"/>
      <c r="D78" s="43"/>
      <c r="E78" s="44"/>
      <c r="F78" s="37"/>
      <c r="G78" s="46"/>
      <c r="H78" s="38"/>
      <c r="I78" s="40"/>
      <c r="J78" s="38"/>
      <c r="K78" s="40"/>
      <c r="L78" s="38"/>
      <c r="M78" s="40"/>
      <c r="N78" s="41"/>
      <c r="O78" s="47"/>
      <c r="P78" s="37"/>
      <c r="Q78" s="34"/>
    </row>
    <row r="79" spans="1:17" ht="13.8" hidden="1" x14ac:dyDescent="0.25">
      <c r="A79" s="36"/>
      <c r="B79" s="37"/>
      <c r="C79" s="37"/>
      <c r="D79" s="43"/>
      <c r="E79" s="44"/>
      <c r="F79" s="37"/>
      <c r="G79" s="46"/>
      <c r="H79" s="38"/>
      <c r="I79" s="40"/>
      <c r="J79" s="38"/>
      <c r="K79" s="40"/>
      <c r="L79" s="38"/>
      <c r="M79" s="40"/>
      <c r="N79" s="41"/>
      <c r="O79" s="47"/>
      <c r="P79" s="37"/>
      <c r="Q79" s="34"/>
    </row>
    <row r="80" spans="1:17" ht="13.8" hidden="1" x14ac:dyDescent="0.25">
      <c r="A80" s="36"/>
      <c r="B80" s="37"/>
      <c r="C80" s="37"/>
      <c r="D80" s="43"/>
      <c r="E80" s="44"/>
      <c r="F80" s="37"/>
      <c r="G80" s="46"/>
      <c r="H80" s="38"/>
      <c r="I80" s="40"/>
      <c r="J80" s="38"/>
      <c r="K80" s="40"/>
      <c r="L80" s="38"/>
      <c r="M80" s="40"/>
      <c r="N80" s="41"/>
      <c r="O80" s="47"/>
      <c r="P80" s="37"/>
      <c r="Q80" s="34"/>
    </row>
    <row r="81" spans="1:19" ht="13.8" hidden="1" x14ac:dyDescent="0.25">
      <c r="A81" s="36"/>
      <c r="B81" s="37"/>
      <c r="C81" s="37"/>
      <c r="D81" s="43"/>
      <c r="E81" s="44"/>
      <c r="F81" s="37"/>
      <c r="G81" s="46"/>
      <c r="H81" s="38"/>
      <c r="I81" s="40"/>
      <c r="J81" s="38"/>
      <c r="K81" s="40"/>
      <c r="L81" s="38"/>
      <c r="M81" s="40"/>
      <c r="N81" s="41"/>
      <c r="O81" s="47"/>
      <c r="P81" s="37"/>
      <c r="Q81" s="34"/>
    </row>
    <row r="82" spans="1:19" ht="13.8" hidden="1" x14ac:dyDescent="0.25">
      <c r="A82" s="36"/>
      <c r="B82" s="37"/>
      <c r="C82" s="37"/>
      <c r="D82" s="43"/>
      <c r="E82" s="44"/>
      <c r="F82" s="37"/>
      <c r="G82" s="46"/>
      <c r="H82" s="38"/>
      <c r="I82" s="40"/>
      <c r="J82" s="38"/>
      <c r="K82" s="40"/>
      <c r="L82" s="38"/>
      <c r="M82" s="40"/>
      <c r="N82" s="41"/>
      <c r="O82" s="47"/>
      <c r="P82" s="37"/>
      <c r="Q82" s="34"/>
    </row>
    <row r="83" spans="1:19" ht="14.4" hidden="1" thickBot="1" x14ac:dyDescent="0.35">
      <c r="A83" s="48"/>
      <c r="B83" s="49"/>
      <c r="C83" s="50"/>
      <c r="D83" s="51"/>
      <c r="E83" s="52"/>
      <c r="F83" s="49"/>
      <c r="G83" s="49"/>
      <c r="H83" s="53"/>
      <c r="I83" s="54"/>
      <c r="J83" s="53"/>
      <c r="K83" s="54"/>
      <c r="L83" s="53"/>
      <c r="M83" s="54"/>
      <c r="N83" s="41"/>
      <c r="O83" s="47"/>
      <c r="P83" s="55"/>
      <c r="Q83" s="34"/>
    </row>
    <row r="84" spans="1:19" ht="16.8" thickTop="1" thickBot="1" x14ac:dyDescent="0.35">
      <c r="A84" s="56"/>
      <c r="B84" s="57"/>
      <c r="C84" s="57"/>
      <c r="D84" s="58"/>
      <c r="E84" s="59"/>
      <c r="F84" s="60"/>
      <c r="G84" s="61"/>
      <c r="H84" s="62"/>
      <c r="I84" s="62"/>
      <c r="J84" s="62"/>
      <c r="K84" s="62"/>
      <c r="L84" s="62"/>
      <c r="M84" s="62"/>
      <c r="N84" s="62"/>
      <c r="O84" s="63"/>
      <c r="P84" s="64"/>
      <c r="Q84" s="64"/>
    </row>
    <row r="85" spans="1:19" ht="15" thickTop="1" x14ac:dyDescent="0.25">
      <c r="A85" s="116" t="s">
        <v>38</v>
      </c>
      <c r="B85" s="117"/>
      <c r="C85" s="117"/>
      <c r="D85" s="117"/>
      <c r="E85" s="65"/>
      <c r="F85" s="65"/>
      <c r="G85" s="118" t="s">
        <v>39</v>
      </c>
      <c r="H85" s="119"/>
      <c r="I85" s="119"/>
      <c r="J85" s="119"/>
      <c r="K85" s="119"/>
      <c r="L85" s="119"/>
      <c r="M85" s="119"/>
      <c r="N85" s="119"/>
      <c r="O85" s="119"/>
      <c r="P85" s="119"/>
      <c r="Q85" s="120"/>
      <c r="R85" s="66"/>
      <c r="S85" s="66"/>
    </row>
    <row r="86" spans="1:19" ht="13.8" x14ac:dyDescent="0.25">
      <c r="A86" s="88" t="s">
        <v>59</v>
      </c>
      <c r="B86" s="67"/>
      <c r="C86" s="68"/>
      <c r="D86" s="67"/>
      <c r="E86" s="69"/>
      <c r="F86" s="70"/>
      <c r="G86" s="71" t="s">
        <v>40</v>
      </c>
      <c r="H86" s="72">
        <v>2</v>
      </c>
      <c r="I86" s="73" t="s">
        <v>41</v>
      </c>
      <c r="J86" s="72">
        <f>COUNTIF(F23:F66,"ЗМС")</f>
        <v>0</v>
      </c>
      <c r="K86" s="74"/>
      <c r="L86" s="75"/>
      <c r="M86" s="75"/>
      <c r="N86" s="74"/>
      <c r="O86" s="76"/>
      <c r="P86" s="77"/>
      <c r="Q86" s="78"/>
    </row>
    <row r="87" spans="1:19" ht="13.8" x14ac:dyDescent="0.25">
      <c r="A87" s="89" t="s">
        <v>60</v>
      </c>
      <c r="B87" s="67"/>
      <c r="C87" s="68"/>
      <c r="D87" s="67"/>
      <c r="E87" s="69"/>
      <c r="F87" s="70"/>
      <c r="G87" s="79" t="s">
        <v>42</v>
      </c>
      <c r="H87" s="72">
        <f>H88+H92</f>
        <v>20</v>
      </c>
      <c r="I87" s="73" t="s">
        <v>43</v>
      </c>
      <c r="J87" s="72">
        <f>COUNTIF(F23:F66,"МСМК")</f>
        <v>0</v>
      </c>
      <c r="K87" s="74"/>
      <c r="L87" s="75"/>
      <c r="M87" s="75"/>
      <c r="N87" s="74"/>
      <c r="O87" s="76"/>
      <c r="P87" s="77"/>
      <c r="Q87" s="78"/>
    </row>
    <row r="88" spans="1:19" ht="13.8" x14ac:dyDescent="0.25">
      <c r="A88" s="88" t="s">
        <v>61</v>
      </c>
      <c r="B88" s="67"/>
      <c r="C88" s="68"/>
      <c r="D88" s="67"/>
      <c r="E88" s="69"/>
      <c r="F88" s="67"/>
      <c r="G88" s="79" t="s">
        <v>44</v>
      </c>
      <c r="H88" s="72">
        <f>H89+H90+H91</f>
        <v>19</v>
      </c>
      <c r="I88" s="73" t="s">
        <v>45</v>
      </c>
      <c r="J88" s="72">
        <f>COUNTIF(F23:F66,"МС")</f>
        <v>1</v>
      </c>
      <c r="K88" s="74"/>
      <c r="L88" s="75"/>
      <c r="M88" s="75"/>
      <c r="N88" s="74"/>
      <c r="O88" s="76"/>
      <c r="P88" s="77"/>
      <c r="Q88" s="78"/>
    </row>
    <row r="89" spans="1:19" ht="13.8" x14ac:dyDescent="0.25">
      <c r="A89" s="67"/>
      <c r="B89" s="67"/>
      <c r="C89" s="68"/>
      <c r="D89" s="67"/>
      <c r="E89" s="69"/>
      <c r="F89" s="67"/>
      <c r="G89" s="79" t="s">
        <v>46</v>
      </c>
      <c r="H89" s="72">
        <f>COUNT(A23:A83)</f>
        <v>19</v>
      </c>
      <c r="I89" s="73" t="s">
        <v>47</v>
      </c>
      <c r="J89" s="72">
        <f>COUNTIF(F23:F66,"КМС")</f>
        <v>16</v>
      </c>
      <c r="K89" s="74"/>
      <c r="L89" s="75"/>
      <c r="M89" s="75"/>
      <c r="N89" s="74"/>
      <c r="O89" s="76"/>
      <c r="P89" s="77"/>
      <c r="Q89" s="78"/>
    </row>
    <row r="90" spans="1:19" ht="13.8" x14ac:dyDescent="0.25">
      <c r="A90" s="67"/>
      <c r="B90" s="67"/>
      <c r="C90" s="68"/>
      <c r="D90" s="67"/>
      <c r="E90" s="69"/>
      <c r="F90" s="67"/>
      <c r="G90" s="79" t="s">
        <v>48</v>
      </c>
      <c r="H90" s="72">
        <f>COUNTIF(A23:A70,"НФ")</f>
        <v>0</v>
      </c>
      <c r="I90" s="73" t="s">
        <v>49</v>
      </c>
      <c r="J90" s="72">
        <f>COUNTIF(F23:F66,"1 СР")</f>
        <v>2</v>
      </c>
      <c r="K90" s="74"/>
      <c r="L90" s="75"/>
      <c r="M90" s="75"/>
      <c r="N90" s="74"/>
      <c r="O90" s="76"/>
      <c r="P90" s="77"/>
      <c r="Q90" s="78"/>
    </row>
    <row r="91" spans="1:19" ht="13.8" x14ac:dyDescent="0.25">
      <c r="A91" s="67"/>
      <c r="B91" s="67"/>
      <c r="C91" s="68"/>
      <c r="D91" s="67"/>
      <c r="E91" s="69"/>
      <c r="F91" s="67"/>
      <c r="G91" s="79" t="s">
        <v>50</v>
      </c>
      <c r="H91" s="72">
        <f>COUNTIF(A23:A70,"ДСКВ")</f>
        <v>0</v>
      </c>
      <c r="I91" s="80" t="s">
        <v>51</v>
      </c>
      <c r="J91" s="72">
        <f>COUNTIF(F23:F66,"2 СР")</f>
        <v>1</v>
      </c>
      <c r="K91" s="74"/>
      <c r="L91" s="75"/>
      <c r="M91" s="75"/>
      <c r="N91" s="74"/>
      <c r="O91" s="76"/>
      <c r="P91" s="77"/>
      <c r="Q91" s="78"/>
    </row>
    <row r="92" spans="1:19" ht="13.8" x14ac:dyDescent="0.25">
      <c r="A92" s="67"/>
      <c r="B92" s="67"/>
      <c r="C92" s="68"/>
      <c r="D92" s="67"/>
      <c r="E92" s="69"/>
      <c r="F92" s="67"/>
      <c r="G92" s="79" t="s">
        <v>52</v>
      </c>
      <c r="H92" s="72">
        <f>COUNTIF(A23:A70,"НС")</f>
        <v>1</v>
      </c>
      <c r="I92" s="80" t="s">
        <v>53</v>
      </c>
      <c r="J92" s="72">
        <f>COUNTIF(F23:F66,"3 СР")</f>
        <v>2</v>
      </c>
      <c r="K92" s="74"/>
      <c r="L92" s="75"/>
      <c r="M92" s="75"/>
      <c r="N92" s="74"/>
      <c r="O92" s="76"/>
      <c r="P92" s="77"/>
      <c r="Q92" s="78"/>
    </row>
    <row r="93" spans="1:19" ht="14.4" x14ac:dyDescent="0.25">
      <c r="A93" s="106"/>
      <c r="B93" s="107"/>
      <c r="C93" s="107"/>
      <c r="D93" s="107"/>
      <c r="E93" s="107" t="s">
        <v>54</v>
      </c>
      <c r="F93" s="107"/>
      <c r="G93" s="107"/>
      <c r="H93" s="107" t="s">
        <v>55</v>
      </c>
      <c r="I93" s="107"/>
      <c r="J93" s="107"/>
      <c r="K93" s="107"/>
      <c r="L93" s="107"/>
      <c r="M93" s="107"/>
      <c r="N93" s="107"/>
      <c r="O93" s="107" t="s">
        <v>56</v>
      </c>
      <c r="P93" s="107"/>
      <c r="Q93" s="108"/>
    </row>
    <row r="94" spans="1:19" ht="13.8" x14ac:dyDescent="0.25">
      <c r="A94" s="109"/>
      <c r="B94" s="110"/>
      <c r="C94" s="110"/>
      <c r="D94" s="110"/>
      <c r="E94" s="110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2"/>
    </row>
    <row r="95" spans="1:19" ht="13.8" x14ac:dyDescent="0.25">
      <c r="A95" s="81"/>
      <c r="B95" s="1"/>
      <c r="C95" s="1"/>
      <c r="D95" s="1"/>
      <c r="E95" s="82"/>
      <c r="F95" s="1"/>
      <c r="G95" s="1"/>
      <c r="H95" s="83"/>
      <c r="I95" s="83"/>
      <c r="J95" s="83"/>
      <c r="K95" s="83"/>
      <c r="L95" s="83"/>
      <c r="M95" s="83"/>
      <c r="N95" s="83"/>
      <c r="O95" s="1"/>
      <c r="P95" s="1"/>
      <c r="Q95" s="84"/>
    </row>
    <row r="96" spans="1:19" ht="13.8" x14ac:dyDescent="0.25">
      <c r="A96" s="81"/>
      <c r="B96" s="1"/>
      <c r="C96" s="1"/>
      <c r="D96" s="1"/>
      <c r="E96" s="82"/>
      <c r="F96" s="1"/>
      <c r="G96" s="1"/>
      <c r="H96" s="83"/>
      <c r="I96" s="83"/>
      <c r="J96" s="83"/>
      <c r="K96" s="83"/>
      <c r="L96" s="83"/>
      <c r="M96" s="83"/>
      <c r="N96" s="83"/>
      <c r="O96" s="1"/>
      <c r="P96" s="1"/>
      <c r="Q96" s="84"/>
    </row>
    <row r="97" spans="1:17" ht="13.8" x14ac:dyDescent="0.25">
      <c r="A97" s="81"/>
      <c r="B97" s="1"/>
      <c r="C97" s="1"/>
      <c r="D97" s="1"/>
      <c r="E97" s="82"/>
      <c r="F97" s="1"/>
      <c r="G97" s="1"/>
      <c r="H97" s="83"/>
      <c r="I97" s="83"/>
      <c r="J97" s="83"/>
      <c r="K97" s="83"/>
      <c r="L97" s="83"/>
      <c r="M97" s="83"/>
      <c r="N97" s="83"/>
      <c r="O97" s="1"/>
      <c r="P97" s="1"/>
      <c r="Q97" s="84"/>
    </row>
    <row r="98" spans="1:17" ht="13.8" x14ac:dyDescent="0.25">
      <c r="A98" s="81"/>
      <c r="B98" s="1"/>
      <c r="C98" s="1"/>
      <c r="D98" s="1"/>
      <c r="E98" s="82"/>
      <c r="F98" s="1"/>
      <c r="G98" s="1"/>
      <c r="H98" s="83"/>
      <c r="I98" s="83"/>
      <c r="J98" s="83"/>
      <c r="K98" s="83"/>
      <c r="L98" s="83"/>
      <c r="M98" s="83"/>
      <c r="N98" s="83"/>
      <c r="O98" s="85"/>
      <c r="P98" s="86"/>
      <c r="Q98" s="84"/>
    </row>
    <row r="99" spans="1:17" ht="14.4" thickBot="1" x14ac:dyDescent="0.3">
      <c r="A99" s="103" t="s">
        <v>2</v>
      </c>
      <c r="B99" s="104"/>
      <c r="C99" s="104"/>
      <c r="D99" s="104"/>
      <c r="E99" s="104" t="str">
        <f>G17</f>
        <v>Вдовин С.М. (1 Кат., Санкт-Петербург)</v>
      </c>
      <c r="F99" s="104"/>
      <c r="G99" s="104"/>
      <c r="H99" s="104" t="str">
        <f>G18</f>
        <v>Валова А.С. (ВК, Санкт-Петербург)</v>
      </c>
      <c r="I99" s="104"/>
      <c r="J99" s="104"/>
      <c r="K99" s="104"/>
      <c r="L99" s="104"/>
      <c r="M99" s="104"/>
      <c r="N99" s="104" t="str">
        <f>G19</f>
        <v>Соловьев Г.Н. (ВК, Санкт-Петербург)</v>
      </c>
      <c r="O99" s="104"/>
      <c r="P99" s="104"/>
      <c r="Q99" s="105"/>
    </row>
    <row r="100" spans="1:17" ht="13.8" thickTop="1" x14ac:dyDescent="0.25"/>
  </sheetData>
  <autoFilter ref="B21:S27" xr:uid="{00000000-0009-0000-0000-000000000000}">
    <filterColumn colId="6" showButton="0"/>
    <filterColumn colId="7" showButton="0"/>
    <filterColumn colId="8" showButton="0"/>
    <filterColumn colId="9" showButton="0"/>
    <filterColumn colId="10" showButton="0"/>
    <sortState xmlns:xlrd2="http://schemas.microsoft.com/office/spreadsheetml/2017/richdata2" ref="B24:S27">
      <sortCondition ref="N21:N27"/>
    </sortState>
  </autoFilter>
  <mergeCells count="47">
    <mergeCell ref="A6:Q6"/>
    <mergeCell ref="A1:Q1"/>
    <mergeCell ref="A2:Q2"/>
    <mergeCell ref="A3:Q3"/>
    <mergeCell ref="A4:Q4"/>
    <mergeCell ref="A5:Q5"/>
    <mergeCell ref="H17:Q17"/>
    <mergeCell ref="A7:Q7"/>
    <mergeCell ref="A8:Q8"/>
    <mergeCell ref="A9:Q9"/>
    <mergeCell ref="A10:Q10"/>
    <mergeCell ref="A11:Q11"/>
    <mergeCell ref="A12:Q12"/>
    <mergeCell ref="A13:D13"/>
    <mergeCell ref="A14:D14"/>
    <mergeCell ref="A15:G15"/>
    <mergeCell ref="H15:Q15"/>
    <mergeCell ref="H16:Q16"/>
    <mergeCell ref="H18:Q18"/>
    <mergeCell ref="A21:A22"/>
    <mergeCell ref="B21:B22"/>
    <mergeCell ref="C21:C22"/>
    <mergeCell ref="D21:D22"/>
    <mergeCell ref="E21:E22"/>
    <mergeCell ref="F21:F22"/>
    <mergeCell ref="G21:G22"/>
    <mergeCell ref="H21:M21"/>
    <mergeCell ref="N21:N22"/>
    <mergeCell ref="O21:O22"/>
    <mergeCell ref="P21:P22"/>
    <mergeCell ref="Q21:Q22"/>
    <mergeCell ref="S21:S22"/>
    <mergeCell ref="H22:I22"/>
    <mergeCell ref="J22:K22"/>
    <mergeCell ref="L22:M22"/>
    <mergeCell ref="A85:D85"/>
    <mergeCell ref="G85:Q85"/>
    <mergeCell ref="A99:D99"/>
    <mergeCell ref="E99:G99"/>
    <mergeCell ref="H99:M99"/>
    <mergeCell ref="N99:Q99"/>
    <mergeCell ref="A93:D93"/>
    <mergeCell ref="E93:G93"/>
    <mergeCell ref="H93:N93"/>
    <mergeCell ref="O93:Q93"/>
    <mergeCell ref="A94:E94"/>
    <mergeCell ref="F94:Q94"/>
  </mergeCells>
  <pageMargins left="0.23622047244094488" right="0.23622047244094488" top="0.74803149606299213" bottom="0.74803149606299213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игп жен (2)</vt:lpstr>
      <vt:lpstr>'игп жен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Anastasiia Valova</cp:lastModifiedBy>
  <dcterms:created xsi:type="dcterms:W3CDTF">2023-06-09T17:00:36Z</dcterms:created>
  <dcterms:modified xsi:type="dcterms:W3CDTF">2024-01-15T11:40:58Z</dcterms:modified>
</cp:coreProperties>
</file>