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D76B7728-637B-4D1B-AC86-8989D3A72DC6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Итог прот ВМХ фристайл парк" sheetId="122" r:id="rId1"/>
  </sheets>
  <definedNames>
    <definedName name="_xlnm.Print_Titles" localSheetId="0">'Итог прот ВМХ фристайл парк'!$21:$21</definedName>
    <definedName name="_xlnm.Print_Area" localSheetId="0">'Итог прот ВМХ фристайл парк'!$A$1:$O$47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22" l="1"/>
  <c r="I36" i="122" s="1"/>
  <c r="I37" i="122" l="1"/>
  <c r="I39" i="122"/>
  <c r="I38" i="122"/>
  <c r="I35" i="122" l="1"/>
  <c r="I34" i="122" s="1"/>
  <c r="M47" i="122"/>
  <c r="O33" i="122"/>
  <c r="O38" i="122" l="1"/>
  <c r="O37" i="122"/>
  <c r="O36" i="122"/>
  <c r="O35" i="122"/>
  <c r="H47" i="122" l="1"/>
  <c r="E47" i="122"/>
  <c r="O39" i="122"/>
  <c r="O34" i="122"/>
</calcChain>
</file>

<file path=xl/sharedStrings.xml><?xml version="1.0" encoding="utf-8"?>
<sst xmlns="http://schemas.openxmlformats.org/spreadsheetml/2006/main" count="103" uniqueCount="84">
  <si>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</si>
  <si>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</si>
  <si>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</si>
  <si>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</si>
  <si>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</si>
  <si>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</si>
  <si>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</si>
  <si>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</si>
  <si>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</si>
  <si>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</si>
  <si>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</si>
  <si>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</si>
  <si>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</si>
  <si>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</si>
  <si>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</si>
  <si>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</si>
  <si>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</si>
  <si>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</si>
  <si>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</si>
  <si>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</si>
  <si>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</si>
  <si>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</si>
  <si>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</si>
  <si>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</si>
  <si>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</si>
  <si>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</si>
  <si>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</si>
  <si>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</si>
  <si>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</si>
  <si>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</si>
  <si>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</si>
  <si>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</si>
  <si>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</si>
  <si>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</si>
  <si>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</si>
  <si>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/>
  </si>
  <si>
    <t>ГЛАВНЫЙ СЕКРЕТАРЬ</t>
  </si>
  <si>
    <t>3 СР</t>
  </si>
  <si>
    <t>2 СР</t>
  </si>
  <si>
    <t>ФСО</t>
  </si>
  <si>
    <t>СУДЬЯ НА ФИНИШЕ</t>
  </si>
  <si>
    <t>Температура: +16+17</t>
  </si>
  <si>
    <t>Влажность: 72%</t>
  </si>
  <si>
    <t>Осадки: н. дождь</t>
  </si>
  <si>
    <t>Ветер: 3,0 км/ч (ю)</t>
  </si>
  <si>
    <t>ВЫСОТА СТАРТОВОЙ ГОРЫ (HD)(м):</t>
  </si>
  <si>
    <t>РЕЗУЛЬТАТ И МЕСТО В КВАЛИФИКАЦИИ</t>
  </si>
  <si>
    <t>Квалификация</t>
  </si>
  <si>
    <t>РЕЗУЛЬТАТ</t>
  </si>
  <si>
    <t>1 попытка</t>
  </si>
  <si>
    <t>2 попытка</t>
  </si>
  <si>
    <t>РЕЗУЛЬТАТ В ФИНАЛАХ</t>
  </si>
  <si>
    <t>КОНТРОЛЬНОЕ ВРЕМЯ (МИН):</t>
  </si>
  <si>
    <t>ДЫШАКОВ А.С.(ВК, г.Москва)</t>
  </si>
  <si>
    <t>ГВОЗДЁВ К.Е. (1 к, г. Москва)</t>
  </si>
  <si>
    <t>АНДРИЯНОВ А.С. (ВК, г.Москва)</t>
  </si>
  <si>
    <t xml:space="preserve">НАЗВАНИЕ ТРАССЫ / РЕГ.НОМЕР: Сети-Парк </t>
  </si>
  <si>
    <t>МЕСТО ПРОВЕДЕНИЯ: г. Казань</t>
  </si>
  <si>
    <t>ДАТА ПРОВЕДЕНИЯ: 24-27 марта 2023 года</t>
  </si>
  <si>
    <t>№ ВРВС: 0080061612Я</t>
  </si>
  <si>
    <t>№ ЕКП 2023: 29820</t>
  </si>
  <si>
    <t>Женщины 19 лет и старше</t>
  </si>
  <si>
    <t>КРУГЛОВА Екатерина</t>
  </si>
  <si>
    <t>Самарская область</t>
  </si>
  <si>
    <t>ГАУ СШОР №7</t>
  </si>
  <si>
    <t>РИЗАЕВА Дарья</t>
  </si>
  <si>
    <t>ТЕРЕБОВА Анастасия</t>
  </si>
  <si>
    <t>Санкт-Петербург</t>
  </si>
  <si>
    <t>ГБУ СШОР №2 Калининского района</t>
  </si>
  <si>
    <t>СИГАРЁВА Мария</t>
  </si>
  <si>
    <t>ГРАМАШОВА Алина</t>
  </si>
  <si>
    <t>Московская область</t>
  </si>
  <si>
    <t>ГБПОУ МО "УОР №1"</t>
  </si>
  <si>
    <t>МАЛЫШЕВА Елена</t>
  </si>
  <si>
    <t>ЧЕРНЯВСКАЯ Софья</t>
  </si>
  <si>
    <t>Москва</t>
  </si>
  <si>
    <t>ГБУ ДО "Московская академия велосипедного спорта"</t>
  </si>
  <si>
    <t>НАЧАЛО ГОНКИ: 15ч 00м</t>
  </si>
  <si>
    <t>ОКОНЧАНИЕ ГОНКИ: 17ч 30м</t>
  </si>
  <si>
    <t>ФАРФУТДИНОВА Ольга</t>
  </si>
  <si>
    <t>НС</t>
  </si>
  <si>
    <t>4</t>
  </si>
  <si>
    <t>КУБОК РОССИИ</t>
  </si>
  <si>
    <t>ВМХ - фристайл - парк (или парк - смешанный)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</si>
</sst>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6" fillId="0" borderId="27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" fontId="6" fillId="0" borderId="0" xfId="2" applyNumberFormat="1" applyFont="1" applyAlignment="1">
      <alignment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7" fillId="0" borderId="17" xfId="2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right" vertical="center"/>
    </xf>
    <xf numFmtId="14" fontId="6" fillId="0" borderId="45" xfId="0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center" vertical="center"/>
    </xf>
    <xf numFmtId="49" fontId="6" fillId="0" borderId="26" xfId="2" applyNumberFormat="1" applyFont="1" applyBorder="1" applyAlignment="1">
      <alignment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6" fillId="0" borderId="0" xfId="2" applyNumberFormat="1" applyFont="1" applyAlignment="1">
      <alignment vertical="center" wrapText="1"/>
    </xf>
    <xf numFmtId="49" fontId="6" fillId="0" borderId="2" xfId="2" applyNumberFormat="1" applyFont="1" applyBorder="1" applyAlignment="1">
      <alignment horizontal="center" vertical="center"/>
    </xf>
    <xf numFmtId="49" fontId="6" fillId="0" borderId="27" xfId="2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49" fontId="6" fillId="0" borderId="6" xfId="2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0" fontId="12" fillId="0" borderId="2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14" fontId="6" fillId="0" borderId="50" xfId="2" applyNumberFormat="1" applyFont="1" applyBorder="1" applyAlignment="1">
      <alignment horizontal="center" vertical="center"/>
    </xf>
    <xf numFmtId="0" fontId="21" fillId="0" borderId="50" xfId="8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6" fillId="0" borderId="50" xfId="2" applyFont="1" applyFill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0" fillId="2" borderId="42" xfId="3" applyFont="1" applyFill="1" applyBorder="1" applyAlignment="1">
      <alignment horizontal="center" vertical="center" wrapText="1"/>
    </xf>
    <xf numFmtId="0" fontId="10" fillId="2" borderId="39" xfId="3" applyFont="1" applyFill="1" applyBorder="1" applyAlignment="1">
      <alignment horizontal="center" vertical="center" wrapText="1"/>
    </xf>
    <xf numFmtId="49" fontId="10" fillId="2" borderId="42" xfId="3" applyNumberFormat="1" applyFont="1" applyFill="1" applyBorder="1" applyAlignment="1">
      <alignment horizontal="center" vertical="center" wrapText="1"/>
    </xf>
    <xf numFmtId="49" fontId="10" fillId="2" borderId="39" xfId="3" applyNumberFormat="1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39" xfId="2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0" fillId="2" borderId="40" xfId="2" applyFont="1" applyFill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46" fontId="10" fillId="2" borderId="47" xfId="3" applyNumberFormat="1" applyFont="1" applyFill="1" applyBorder="1" applyAlignment="1">
      <alignment horizontal="center" vertical="center" wrapText="1"/>
    </xf>
    <xf numFmtId="46" fontId="10" fillId="2" borderId="48" xfId="3" applyNumberFormat="1" applyFont="1" applyFill="1" applyBorder="1" applyAlignment="1">
      <alignment horizontal="center" vertical="center" wrapText="1"/>
    </xf>
    <xf numFmtId="46" fontId="10" fillId="2" borderId="34" xfId="3" applyNumberFormat="1" applyFont="1" applyFill="1" applyBorder="1" applyAlignment="1">
      <alignment horizontal="center" vertical="center" wrapText="1"/>
    </xf>
    <xf numFmtId="46" fontId="10" fillId="2" borderId="35" xfId="3" applyNumberFormat="1" applyFont="1" applyFill="1" applyBorder="1" applyAlignment="1">
      <alignment horizontal="center" vertical="center" wrapText="1"/>
    </xf>
    <xf numFmtId="49" fontId="10" fillId="3" borderId="36" xfId="2" applyNumberFormat="1" applyFont="1" applyFill="1" applyBorder="1" applyAlignment="1">
      <alignment horizontal="center" vertical="center"/>
    </xf>
    <xf numFmtId="49" fontId="10" fillId="3" borderId="37" xfId="2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609058</xdr:colOff>
      <xdr:row>0</xdr:row>
      <xdr:rowOff>117838</xdr:rowOff>
    </xdr:from>
    <xdr:to>
      <xdr:col>14</xdr:col>
      <xdr:colOff>664573</xdr:colOff>
      <xdr:row>3</xdr:row>
      <xdr:rowOff>22315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3798" y="117838"/>
          <a:ext cx="1000395" cy="75029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22860</xdr:rowOff>
    </xdr:from>
    <xdr:to>
      <xdr:col>2</xdr:col>
      <xdr:colOff>320983</xdr:colOff>
      <xdr:row>3</xdr:row>
      <xdr:rowOff>84697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2860"/>
          <a:ext cx="1258243" cy="90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V48"/>
  <sheetViews>
    <sheetView tabSelected="1" zoomScaleNormal="100" zoomScaleSheetLayoutView="89" workbookViewId="0">
      <selection activeCell="A4" sqref="A4:O4"/>
    </sheetView>
  </sheetViews>
  <sheetFormatPr defaultColWidth="9.21875" defaultRowHeight="13.8" x14ac:dyDescent="0.25"/>
  <cols>
    <col min="1" max="1" width="7" style="2" customWidth="1"/>
    <col min="2" max="2" width="7.77734375" style="1" customWidth="1"/>
    <col min="3" max="3" width="12.21875" style="1" customWidth="1"/>
    <col min="4" max="4" width="21" style="2" bestFit="1" customWidth="1"/>
    <col min="5" max="5" width="11.77734375" style="2" customWidth="1"/>
    <col min="6" max="6" width="8.77734375" style="2" customWidth="1"/>
    <col min="7" max="7" width="21.5546875" style="2" customWidth="1"/>
    <col min="8" max="8" width="27" style="2" customWidth="1"/>
    <col min="9" max="9" width="7.5546875" style="80" customWidth="1"/>
    <col min="10" max="10" width="8.21875" style="2" customWidth="1"/>
    <col min="11" max="11" width="10.77734375" style="80" customWidth="1"/>
    <col min="12" max="13" width="10.21875" style="80" customWidth="1"/>
    <col min="14" max="14" width="13.77734375" style="2" customWidth="1"/>
    <col min="15" max="15" width="13.21875" style="2" customWidth="1"/>
    <col min="16" max="19" width="9.21875" style="2"/>
    <col min="20" max="22" width="9.21875" style="80"/>
    <col min="23" max="16384" width="9.21875" style="2"/>
  </cols>
  <sheetData>
    <row r="1" spans="1:22" ht="22.5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22" ht="22.5" customHeight="1" x14ac:dyDescent="0.25">
      <c r="A2" s="120" t="s">
        <v>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2" ht="22.5" customHeight="1" x14ac:dyDescent="0.25"/>
    <row r="4" spans="1:22" ht="22.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2" ht="14.2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R5"/>
    </row>
    <row r="6" spans="1:22" s="3" customFormat="1" ht="28.8" x14ac:dyDescent="0.25">
      <c r="A6" s="121" t="s">
        <v>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T6" s="103"/>
      <c r="U6" s="103"/>
      <c r="V6" s="103"/>
    </row>
    <row r="7" spans="1:22" s="3" customFormat="1" ht="18" customHeight="1" x14ac:dyDescent="0.25">
      <c r="A7" s="122" t="s">
        <v>15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T7" s="103"/>
      <c r="U7" s="103"/>
      <c r="V7" s="103"/>
    </row>
    <row r="8" spans="1:22" s="3" customFormat="1" ht="6" customHeight="1" thickBot="1" x14ac:dyDescent="0.3">
      <c r="A8" s="123" t="s">
        <v>35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T8" s="103"/>
      <c r="U8" s="103"/>
      <c r="V8" s="103"/>
    </row>
    <row r="9" spans="1:22" ht="18" customHeight="1" thickTop="1" x14ac:dyDescent="0.25">
      <c r="A9" s="124" t="s">
        <v>33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1:22" ht="18" customHeight="1" x14ac:dyDescent="0.25">
      <c r="A10" s="127" t="s">
        <v>83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</row>
    <row r="11" spans="1:22" ht="19.5" customHeight="1" x14ac:dyDescent="0.25">
      <c r="A11" s="127" t="s">
        <v>61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22" ht="7.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</row>
    <row r="13" spans="1:22" ht="15.6" x14ac:dyDescent="0.25">
      <c r="A13" s="118" t="s">
        <v>57</v>
      </c>
      <c r="B13" s="119"/>
      <c r="C13" s="119"/>
      <c r="D13" s="119"/>
      <c r="E13" s="5"/>
      <c r="F13" s="5"/>
      <c r="H13" s="105" t="s">
        <v>77</v>
      </c>
      <c r="I13" s="81"/>
      <c r="J13" s="5"/>
      <c r="K13" s="81"/>
      <c r="L13" s="81"/>
      <c r="M13" s="81"/>
      <c r="N13" s="6"/>
      <c r="O13" s="77" t="s">
        <v>59</v>
      </c>
    </row>
    <row r="14" spans="1:22" ht="15.6" x14ac:dyDescent="0.25">
      <c r="A14" s="147" t="s">
        <v>58</v>
      </c>
      <c r="B14" s="148"/>
      <c r="C14" s="148"/>
      <c r="D14" s="148"/>
      <c r="E14" s="7"/>
      <c r="F14" s="7"/>
      <c r="H14" s="106" t="s">
        <v>78</v>
      </c>
      <c r="I14" s="82"/>
      <c r="J14" s="7"/>
      <c r="K14" s="82"/>
      <c r="L14" s="82"/>
      <c r="M14" s="82"/>
      <c r="N14" s="8"/>
      <c r="O14" s="78" t="s">
        <v>60</v>
      </c>
    </row>
    <row r="15" spans="1:22" ht="14.4" x14ac:dyDescent="0.25">
      <c r="A15" s="152" t="s">
        <v>8</v>
      </c>
      <c r="B15" s="153"/>
      <c r="C15" s="153"/>
      <c r="D15" s="153"/>
      <c r="E15" s="153"/>
      <c r="F15" s="153"/>
      <c r="G15" s="153"/>
      <c r="H15" s="154"/>
      <c r="I15" s="155" t="s">
        <v>1</v>
      </c>
      <c r="J15" s="153"/>
      <c r="K15" s="153"/>
      <c r="L15" s="153"/>
      <c r="M15" s="153"/>
      <c r="N15" s="153"/>
      <c r="O15" s="156"/>
    </row>
    <row r="16" spans="1:22" ht="14.4" x14ac:dyDescent="0.25">
      <c r="A16" s="9" t="s">
        <v>16</v>
      </c>
      <c r="B16" s="10"/>
      <c r="C16" s="10"/>
      <c r="D16" s="11"/>
      <c r="E16" s="12"/>
      <c r="F16" s="11"/>
      <c r="G16" s="13" t="s">
        <v>35</v>
      </c>
      <c r="H16" s="74"/>
      <c r="I16" s="149" t="s">
        <v>56</v>
      </c>
      <c r="J16" s="150"/>
      <c r="K16" s="150"/>
      <c r="L16" s="150"/>
      <c r="M16" s="150"/>
      <c r="N16" s="150"/>
      <c r="O16" s="151"/>
    </row>
    <row r="17" spans="1:22" ht="14.4" x14ac:dyDescent="0.25">
      <c r="A17" s="9" t="s">
        <v>17</v>
      </c>
      <c r="B17" s="10"/>
      <c r="C17" s="10"/>
      <c r="D17" s="13"/>
      <c r="E17" s="12"/>
      <c r="F17" s="11"/>
      <c r="G17" s="15"/>
      <c r="H17" s="75" t="s">
        <v>53</v>
      </c>
      <c r="I17" s="99" t="s">
        <v>45</v>
      </c>
      <c r="J17" s="55"/>
      <c r="K17" s="83"/>
      <c r="L17" s="83"/>
      <c r="M17" s="83"/>
      <c r="N17" s="55"/>
      <c r="O17" s="76"/>
    </row>
    <row r="18" spans="1:22" ht="14.4" x14ac:dyDescent="0.25">
      <c r="A18" s="36" t="s">
        <v>18</v>
      </c>
      <c r="B18" s="10"/>
      <c r="C18" s="10"/>
      <c r="D18" s="13"/>
      <c r="E18" s="12"/>
      <c r="F18" s="11"/>
      <c r="G18" s="15"/>
      <c r="H18" s="75" t="s">
        <v>54</v>
      </c>
      <c r="I18" s="99" t="s">
        <v>52</v>
      </c>
      <c r="J18" s="55"/>
      <c r="K18" s="83"/>
      <c r="L18" s="83"/>
      <c r="M18" s="83"/>
      <c r="N18" s="55"/>
      <c r="O18" s="76">
        <v>1</v>
      </c>
    </row>
    <row r="19" spans="1:22" ht="15" thickBot="1" x14ac:dyDescent="0.3">
      <c r="A19" s="9" t="s">
        <v>14</v>
      </c>
      <c r="B19" s="14"/>
      <c r="C19" s="14"/>
      <c r="D19" s="15"/>
      <c r="E19" s="15"/>
      <c r="F19" s="15"/>
      <c r="G19" s="42"/>
      <c r="H19" s="75" t="s">
        <v>55</v>
      </c>
      <c r="I19" s="100"/>
      <c r="J19" s="57"/>
      <c r="K19" s="84"/>
      <c r="L19" s="84"/>
      <c r="M19" s="85"/>
      <c r="N19" s="53"/>
      <c r="O19" s="54"/>
    </row>
    <row r="20" spans="1:22" ht="7.5" customHeight="1" thickTop="1" thickBot="1" x14ac:dyDescent="0.3">
      <c r="A20" s="16"/>
      <c r="B20" s="17"/>
      <c r="C20" s="17"/>
      <c r="D20" s="18"/>
      <c r="E20" s="18"/>
      <c r="F20" s="18"/>
      <c r="G20" s="18"/>
      <c r="H20" s="18"/>
      <c r="I20" s="86"/>
      <c r="J20" s="18"/>
      <c r="K20" s="86"/>
      <c r="L20" s="86"/>
      <c r="M20" s="86"/>
      <c r="N20" s="18"/>
      <c r="O20" s="19"/>
    </row>
    <row r="21" spans="1:22" s="20" customFormat="1" ht="20.25" customHeight="1" thickTop="1" x14ac:dyDescent="0.25">
      <c r="A21" s="145" t="s">
        <v>6</v>
      </c>
      <c r="B21" s="135" t="s">
        <v>11</v>
      </c>
      <c r="C21" s="135" t="s">
        <v>32</v>
      </c>
      <c r="D21" s="135" t="s">
        <v>2</v>
      </c>
      <c r="E21" s="135" t="s">
        <v>30</v>
      </c>
      <c r="F21" s="135" t="s">
        <v>7</v>
      </c>
      <c r="G21" s="135" t="s">
        <v>12</v>
      </c>
      <c r="H21" s="135" t="s">
        <v>39</v>
      </c>
      <c r="I21" s="157" t="s">
        <v>46</v>
      </c>
      <c r="J21" s="158"/>
      <c r="K21" s="161" t="s">
        <v>51</v>
      </c>
      <c r="L21" s="162"/>
      <c r="M21" s="137" t="s">
        <v>48</v>
      </c>
      <c r="N21" s="139" t="s">
        <v>34</v>
      </c>
      <c r="O21" s="141" t="s">
        <v>13</v>
      </c>
      <c r="T21" s="104"/>
      <c r="U21" s="104"/>
      <c r="V21" s="104"/>
    </row>
    <row r="22" spans="1:22" s="20" customFormat="1" ht="17.25" customHeight="1" x14ac:dyDescent="0.25">
      <c r="A22" s="146"/>
      <c r="B22" s="136"/>
      <c r="C22" s="136"/>
      <c r="D22" s="136"/>
      <c r="E22" s="136"/>
      <c r="F22" s="136"/>
      <c r="G22" s="136"/>
      <c r="H22" s="136"/>
      <c r="I22" s="159"/>
      <c r="J22" s="160"/>
      <c r="K22" s="87" t="s">
        <v>49</v>
      </c>
      <c r="L22" s="87" t="s">
        <v>50</v>
      </c>
      <c r="M22" s="138"/>
      <c r="N22" s="140"/>
      <c r="O22" s="142"/>
      <c r="T22" s="104"/>
      <c r="U22" s="104"/>
      <c r="V22" s="104"/>
    </row>
    <row r="23" spans="1:22" ht="27" customHeight="1" x14ac:dyDescent="0.25">
      <c r="A23" s="59">
        <v>1</v>
      </c>
      <c r="B23" s="58"/>
      <c r="C23" s="38">
        <v>10096489722</v>
      </c>
      <c r="D23" s="39" t="s">
        <v>66</v>
      </c>
      <c r="E23" s="43">
        <v>36777</v>
      </c>
      <c r="F23" s="38" t="s">
        <v>20</v>
      </c>
      <c r="G23" s="38" t="s">
        <v>67</v>
      </c>
      <c r="H23" s="62" t="s">
        <v>68</v>
      </c>
      <c r="I23" s="88">
        <v>39</v>
      </c>
      <c r="J23" s="58">
        <v>2</v>
      </c>
      <c r="K23" s="88">
        <v>38.21</v>
      </c>
      <c r="L23" s="88">
        <v>38.799999999999997</v>
      </c>
      <c r="M23" s="88">
        <v>38.799999999999997</v>
      </c>
      <c r="N23" s="38"/>
      <c r="O23" s="66"/>
      <c r="Q23" s="20"/>
      <c r="R23" s="20"/>
      <c r="S23" s="20"/>
      <c r="T23" s="104"/>
      <c r="U23" s="104"/>
      <c r="V23" s="104"/>
    </row>
    <row r="24" spans="1:22" ht="27" customHeight="1" x14ac:dyDescent="0.25">
      <c r="A24" s="59">
        <v>2</v>
      </c>
      <c r="B24" s="58"/>
      <c r="C24" s="38">
        <v>10066351620</v>
      </c>
      <c r="D24" s="39" t="s">
        <v>62</v>
      </c>
      <c r="E24" s="43">
        <v>34518</v>
      </c>
      <c r="F24" s="38" t="s">
        <v>20</v>
      </c>
      <c r="G24" s="38" t="s">
        <v>63</v>
      </c>
      <c r="H24" s="62" t="s">
        <v>64</v>
      </c>
      <c r="I24" s="88">
        <v>46.5</v>
      </c>
      <c r="J24" s="58">
        <v>1</v>
      </c>
      <c r="K24" s="88">
        <v>11.03</v>
      </c>
      <c r="L24" s="88">
        <v>36.659999999999997</v>
      </c>
      <c r="M24" s="88">
        <v>36.659999999999997</v>
      </c>
      <c r="N24" s="38"/>
      <c r="O24" s="66"/>
      <c r="Q24" s="20"/>
      <c r="R24" s="20"/>
      <c r="S24" s="20"/>
      <c r="T24" s="104"/>
      <c r="U24" s="104"/>
      <c r="V24" s="104"/>
    </row>
    <row r="25" spans="1:22" ht="27" customHeight="1" x14ac:dyDescent="0.25">
      <c r="A25" s="59">
        <v>3</v>
      </c>
      <c r="B25" s="58"/>
      <c r="C25" s="38">
        <v>10097381415</v>
      </c>
      <c r="D25" s="39" t="s">
        <v>65</v>
      </c>
      <c r="E25" s="43">
        <v>35351</v>
      </c>
      <c r="F25" s="38" t="s">
        <v>27</v>
      </c>
      <c r="G25" s="38" t="s">
        <v>63</v>
      </c>
      <c r="H25" s="62" t="s">
        <v>64</v>
      </c>
      <c r="I25" s="88">
        <v>34.24</v>
      </c>
      <c r="J25" s="58">
        <v>3</v>
      </c>
      <c r="K25" s="88">
        <v>31.66</v>
      </c>
      <c r="L25" s="88">
        <v>32.729999999999997</v>
      </c>
      <c r="M25" s="88">
        <v>32.729999999999997</v>
      </c>
      <c r="N25" s="38"/>
      <c r="O25" s="66"/>
      <c r="Q25" s="20"/>
      <c r="R25" s="20"/>
      <c r="S25" s="20"/>
      <c r="T25" s="104"/>
      <c r="U25" s="104"/>
      <c r="V25" s="104"/>
    </row>
    <row r="26" spans="1:22" ht="27" customHeight="1" thickBot="1" x14ac:dyDescent="0.3">
      <c r="A26" s="67">
        <v>4</v>
      </c>
      <c r="B26" s="68"/>
      <c r="C26" s="69">
        <v>10119496102</v>
      </c>
      <c r="D26" s="70" t="s">
        <v>70</v>
      </c>
      <c r="E26" s="79">
        <v>37702</v>
      </c>
      <c r="F26" s="69" t="s">
        <v>29</v>
      </c>
      <c r="G26" s="71" t="s">
        <v>71</v>
      </c>
      <c r="H26" s="72" t="s">
        <v>72</v>
      </c>
      <c r="I26" s="90">
        <v>29.16</v>
      </c>
      <c r="J26" s="68">
        <v>4</v>
      </c>
      <c r="K26" s="90">
        <v>9</v>
      </c>
      <c r="L26" s="90">
        <v>8</v>
      </c>
      <c r="M26" s="90">
        <v>9</v>
      </c>
      <c r="N26" s="69"/>
      <c r="O26" s="73"/>
      <c r="Q26" s="20"/>
      <c r="R26" s="20"/>
      <c r="S26" s="20"/>
      <c r="T26" s="104"/>
      <c r="U26" s="104"/>
      <c r="V26" s="104"/>
    </row>
    <row r="27" spans="1:22" ht="27" customHeight="1" x14ac:dyDescent="0.25">
      <c r="A27" s="59">
        <v>5</v>
      </c>
      <c r="B27" s="58"/>
      <c r="C27" s="38">
        <v>10066399413</v>
      </c>
      <c r="D27" s="39" t="s">
        <v>73</v>
      </c>
      <c r="E27" s="43">
        <v>36485</v>
      </c>
      <c r="F27" s="38" t="s">
        <v>27</v>
      </c>
      <c r="G27" s="51" t="s">
        <v>71</v>
      </c>
      <c r="H27" s="62" t="s">
        <v>72</v>
      </c>
      <c r="I27" s="88">
        <v>28.25</v>
      </c>
      <c r="J27" s="58">
        <v>5</v>
      </c>
      <c r="K27" s="88"/>
      <c r="L27" s="88"/>
      <c r="M27" s="88"/>
      <c r="N27" s="38"/>
      <c r="O27" s="66" t="s">
        <v>47</v>
      </c>
      <c r="Q27" s="20"/>
      <c r="R27" s="20"/>
      <c r="S27" s="20"/>
      <c r="T27" s="104"/>
      <c r="U27" s="104"/>
      <c r="V27" s="104"/>
    </row>
    <row r="28" spans="1:22" ht="27" customHeight="1" x14ac:dyDescent="0.25">
      <c r="A28" s="59">
        <v>6</v>
      </c>
      <c r="B28" s="58"/>
      <c r="C28" s="38">
        <v>10119582489</v>
      </c>
      <c r="D28" s="39" t="s">
        <v>69</v>
      </c>
      <c r="E28" s="43">
        <v>37972</v>
      </c>
      <c r="F28" s="38" t="s">
        <v>27</v>
      </c>
      <c r="G28" s="51" t="s">
        <v>67</v>
      </c>
      <c r="H28" s="62" t="s">
        <v>68</v>
      </c>
      <c r="I28" s="88">
        <v>22.33</v>
      </c>
      <c r="J28" s="58">
        <v>6</v>
      </c>
      <c r="K28" s="89"/>
      <c r="L28" s="89"/>
      <c r="M28" s="88"/>
      <c r="N28" s="38"/>
      <c r="O28" s="66" t="s">
        <v>47</v>
      </c>
      <c r="Q28" s="20"/>
      <c r="R28" s="20"/>
      <c r="S28" s="20"/>
      <c r="T28" s="104"/>
      <c r="U28" s="104"/>
      <c r="V28" s="104"/>
    </row>
    <row r="29" spans="1:22" ht="27" customHeight="1" x14ac:dyDescent="0.25">
      <c r="A29" s="59">
        <v>7</v>
      </c>
      <c r="B29" s="58"/>
      <c r="C29" s="38">
        <v>10119777503</v>
      </c>
      <c r="D29" s="39" t="s">
        <v>74</v>
      </c>
      <c r="E29" s="43">
        <v>38237</v>
      </c>
      <c r="F29" s="38" t="s">
        <v>27</v>
      </c>
      <c r="G29" s="51" t="s">
        <v>75</v>
      </c>
      <c r="H29" s="62" t="s">
        <v>76</v>
      </c>
      <c r="I29" s="88">
        <v>17.5</v>
      </c>
      <c r="J29" s="58">
        <v>7</v>
      </c>
      <c r="K29" s="88"/>
      <c r="L29" s="88"/>
      <c r="M29" s="88"/>
      <c r="N29" s="38"/>
      <c r="O29" s="66" t="s">
        <v>47</v>
      </c>
      <c r="Q29" s="20"/>
      <c r="R29" s="20"/>
      <c r="S29" s="20"/>
      <c r="T29" s="104"/>
      <c r="U29" s="104"/>
      <c r="V29" s="104"/>
    </row>
    <row r="30" spans="1:22" ht="27" customHeight="1" thickBot="1" x14ac:dyDescent="0.3">
      <c r="A30" s="107" t="s">
        <v>80</v>
      </c>
      <c r="B30" s="108"/>
      <c r="C30" s="108">
        <v>10066198137</v>
      </c>
      <c r="D30" s="114" t="s">
        <v>79</v>
      </c>
      <c r="E30" s="109">
        <v>35726</v>
      </c>
      <c r="F30" s="108" t="s">
        <v>20</v>
      </c>
      <c r="G30" s="108" t="s">
        <v>63</v>
      </c>
      <c r="H30" s="110" t="s">
        <v>64</v>
      </c>
      <c r="I30" s="111"/>
      <c r="J30" s="108"/>
      <c r="K30" s="111"/>
      <c r="L30" s="111"/>
      <c r="M30" s="111"/>
      <c r="N30" s="112"/>
      <c r="O30" s="113"/>
      <c r="Q30" s="20"/>
      <c r="R30" s="20"/>
      <c r="S30" s="20"/>
      <c r="T30" s="104"/>
      <c r="U30" s="104"/>
      <c r="V30" s="104"/>
    </row>
    <row r="31" spans="1:22" ht="7.5" customHeight="1" thickTop="1" thickBot="1" x14ac:dyDescent="0.35">
      <c r="A31" s="21"/>
      <c r="B31" s="22"/>
      <c r="C31" s="21"/>
      <c r="D31" s="23"/>
      <c r="E31" s="24"/>
      <c r="F31" s="25"/>
      <c r="G31" s="24"/>
      <c r="H31" s="24"/>
      <c r="I31" s="91"/>
      <c r="J31" s="26"/>
      <c r="K31" s="91"/>
      <c r="L31" s="91"/>
      <c r="M31" s="91"/>
      <c r="N31" s="26"/>
      <c r="O31" s="26"/>
      <c r="Q31" s="20"/>
      <c r="R31" s="20"/>
      <c r="S31" s="20"/>
      <c r="T31" s="104"/>
      <c r="U31" s="104"/>
      <c r="V31" s="104"/>
    </row>
    <row r="32" spans="1:22" ht="15" thickTop="1" x14ac:dyDescent="0.25">
      <c r="A32" s="164" t="s">
        <v>4</v>
      </c>
      <c r="B32" s="165"/>
      <c r="C32" s="165"/>
      <c r="D32" s="165"/>
      <c r="E32" s="44"/>
      <c r="F32" s="44"/>
      <c r="G32" s="44"/>
      <c r="H32" s="165" t="s">
        <v>5</v>
      </c>
      <c r="I32" s="165"/>
      <c r="J32" s="165"/>
      <c r="K32" s="165"/>
      <c r="L32" s="165"/>
      <c r="M32" s="165"/>
      <c r="N32" s="165"/>
      <c r="O32" s="166"/>
      <c r="Q32" s="20"/>
      <c r="R32" s="20"/>
      <c r="S32" s="20"/>
      <c r="T32" s="104"/>
      <c r="U32" s="104"/>
      <c r="V32" s="104"/>
    </row>
    <row r="33" spans="1:22" ht="14.4" x14ac:dyDescent="0.25">
      <c r="A33" s="47" t="s">
        <v>41</v>
      </c>
      <c r="B33" s="32"/>
      <c r="C33" s="60"/>
      <c r="D33" s="48"/>
      <c r="E33" s="4"/>
      <c r="F33" s="4"/>
      <c r="G33" s="27"/>
      <c r="H33" s="28" t="s">
        <v>28</v>
      </c>
      <c r="I33" s="101" t="s">
        <v>81</v>
      </c>
      <c r="J33" s="63"/>
      <c r="K33" s="92"/>
      <c r="L33" s="92"/>
      <c r="M33" s="93"/>
      <c r="N33" s="28" t="s">
        <v>26</v>
      </c>
      <c r="O33" s="37">
        <f>COUNTIF(F$21:F140,"ЗМС")</f>
        <v>0</v>
      </c>
      <c r="Q33" s="20"/>
      <c r="R33" s="20"/>
      <c r="S33" s="20"/>
      <c r="T33" s="104"/>
      <c r="U33" s="104"/>
      <c r="V33" s="104"/>
    </row>
    <row r="34" spans="1:22" ht="14.4" x14ac:dyDescent="0.25">
      <c r="A34" s="47" t="s">
        <v>42</v>
      </c>
      <c r="B34" s="32"/>
      <c r="C34" s="61"/>
      <c r="D34" s="48"/>
      <c r="E34" s="45"/>
      <c r="F34" s="45"/>
      <c r="G34" s="29"/>
      <c r="H34" s="28" t="s">
        <v>21</v>
      </c>
      <c r="I34" s="102">
        <f>I35+I39</f>
        <v>9</v>
      </c>
      <c r="J34" s="64"/>
      <c r="K34" s="94"/>
      <c r="L34" s="94"/>
      <c r="M34" s="95"/>
      <c r="N34" s="28" t="s">
        <v>19</v>
      </c>
      <c r="O34" s="37">
        <f>COUNTIF(F$21:F140,"МСМК")</f>
        <v>0</v>
      </c>
      <c r="Q34" s="20"/>
      <c r="R34" s="20"/>
      <c r="S34" s="20"/>
      <c r="T34" s="104"/>
      <c r="U34" s="104"/>
      <c r="V34" s="104"/>
    </row>
    <row r="35" spans="1:22" ht="14.4" x14ac:dyDescent="0.25">
      <c r="A35" s="47" t="s">
        <v>43</v>
      </c>
      <c r="B35" s="32"/>
      <c r="C35" s="32"/>
      <c r="D35" s="48"/>
      <c r="E35" s="45"/>
      <c r="F35" s="45"/>
      <c r="G35" s="29"/>
      <c r="H35" s="28" t="s">
        <v>22</v>
      </c>
      <c r="I35" s="102">
        <f>I36+I37+I38</f>
        <v>8</v>
      </c>
      <c r="J35" s="64"/>
      <c r="K35" s="94"/>
      <c r="L35" s="94"/>
      <c r="M35" s="95"/>
      <c r="N35" s="28" t="s">
        <v>20</v>
      </c>
      <c r="O35" s="37">
        <f>COUNTIF(F$21:F29,"МС")</f>
        <v>2</v>
      </c>
      <c r="Q35" s="20"/>
      <c r="R35" s="20"/>
      <c r="S35" s="20"/>
      <c r="T35" s="104"/>
      <c r="U35" s="104"/>
      <c r="V35" s="104"/>
    </row>
    <row r="36" spans="1:22" ht="14.4" x14ac:dyDescent="0.25">
      <c r="A36" s="47" t="s">
        <v>44</v>
      </c>
      <c r="B36" s="32"/>
      <c r="C36" s="32"/>
      <c r="D36" s="48"/>
      <c r="E36" s="45"/>
      <c r="F36" s="45"/>
      <c r="G36" s="29"/>
      <c r="H36" s="28" t="s">
        <v>23</v>
      </c>
      <c r="I36" s="102">
        <f>COUNT(A10:A95)</f>
        <v>8</v>
      </c>
      <c r="J36" s="64"/>
      <c r="K36" s="94"/>
      <c r="L36" s="94"/>
      <c r="M36" s="95"/>
      <c r="N36" s="28" t="s">
        <v>27</v>
      </c>
      <c r="O36" s="37">
        <f>COUNTIF(F$20:F29,"КМС")</f>
        <v>4</v>
      </c>
      <c r="Q36" s="20"/>
      <c r="R36" s="20"/>
      <c r="S36" s="20"/>
      <c r="T36" s="104"/>
      <c r="U36" s="104"/>
      <c r="V36" s="104"/>
    </row>
    <row r="37" spans="1:22" ht="14.4" x14ac:dyDescent="0.25">
      <c r="A37" s="49"/>
      <c r="B37" s="32"/>
      <c r="C37" s="32"/>
      <c r="D37" s="48"/>
      <c r="E37" s="41"/>
      <c r="F37" s="41"/>
      <c r="G37" s="41"/>
      <c r="H37" s="28" t="s">
        <v>24</v>
      </c>
      <c r="I37" s="102">
        <f>COUNTIF(A10:A94,"НФ")</f>
        <v>0</v>
      </c>
      <c r="J37" s="64"/>
      <c r="K37" s="94"/>
      <c r="L37" s="94"/>
      <c r="M37" s="95"/>
      <c r="N37" s="28" t="s">
        <v>29</v>
      </c>
      <c r="O37" s="37">
        <f>COUNTIF(F$23:F141,"1 СР")</f>
        <v>1</v>
      </c>
      <c r="Q37" s="20"/>
      <c r="R37" s="20"/>
      <c r="S37" s="20"/>
      <c r="T37" s="104"/>
      <c r="U37" s="104"/>
      <c r="V37" s="104"/>
    </row>
    <row r="38" spans="1:22" ht="14.4" x14ac:dyDescent="0.25">
      <c r="A38" s="50"/>
      <c r="B38" s="15"/>
      <c r="C38" s="14"/>
      <c r="D38" s="48"/>
      <c r="E38" s="41"/>
      <c r="F38" s="41"/>
      <c r="G38" s="41"/>
      <c r="H38" s="28" t="s">
        <v>31</v>
      </c>
      <c r="I38" s="102">
        <f>COUNTIF(A10:A94,"ДСКВ")</f>
        <v>0</v>
      </c>
      <c r="J38" s="64"/>
      <c r="K38" s="94"/>
      <c r="L38" s="94"/>
      <c r="M38" s="95"/>
      <c r="N38" s="28" t="s">
        <v>38</v>
      </c>
      <c r="O38" s="37">
        <f>COUNTIF(F$23:F142,"2 СР")</f>
        <v>0</v>
      </c>
      <c r="Q38" s="20"/>
      <c r="R38" s="20"/>
      <c r="S38" s="20"/>
      <c r="T38" s="104"/>
      <c r="U38" s="104"/>
      <c r="V38" s="104"/>
    </row>
    <row r="39" spans="1:22" ht="14.4" x14ac:dyDescent="0.25">
      <c r="A39" s="31"/>
      <c r="B39" s="32"/>
      <c r="C39" s="32"/>
      <c r="D39" s="48"/>
      <c r="E39" s="45"/>
      <c r="F39" s="45"/>
      <c r="G39" s="29"/>
      <c r="H39" s="28" t="s">
        <v>25</v>
      </c>
      <c r="I39" s="102">
        <f>COUNTIF(A10:A94,"НС")</f>
        <v>1</v>
      </c>
      <c r="J39" s="65"/>
      <c r="K39" s="96"/>
      <c r="L39" s="96"/>
      <c r="M39" s="97"/>
      <c r="N39" s="28" t="s">
        <v>37</v>
      </c>
      <c r="O39" s="37">
        <f>COUNTIF(F$23:F143,"3 СР")</f>
        <v>0</v>
      </c>
      <c r="Q39" s="20"/>
      <c r="R39" s="20"/>
      <c r="S39" s="20"/>
      <c r="T39" s="104"/>
      <c r="U39" s="104"/>
      <c r="V39" s="104"/>
    </row>
    <row r="40" spans="1:22" ht="5.25" customHeight="1" x14ac:dyDescent="0.25">
      <c r="A40" s="31"/>
      <c r="B40" s="32"/>
      <c r="C40" s="32"/>
      <c r="D40" s="32"/>
      <c r="E40" s="32"/>
      <c r="F40" s="32"/>
      <c r="G40" s="15"/>
      <c r="H40" s="15"/>
      <c r="I40" s="33"/>
      <c r="J40" s="33"/>
      <c r="K40" s="33"/>
      <c r="L40" s="33"/>
      <c r="M40" s="33"/>
      <c r="N40" s="34"/>
      <c r="O40" s="30"/>
      <c r="Q40" s="20"/>
      <c r="R40" s="20"/>
      <c r="S40" s="20"/>
      <c r="T40" s="104"/>
      <c r="U40" s="104"/>
      <c r="V40" s="104"/>
    </row>
    <row r="41" spans="1:22" ht="15.6" x14ac:dyDescent="0.25">
      <c r="A41" s="167" t="s">
        <v>3</v>
      </c>
      <c r="B41" s="130"/>
      <c r="C41" s="130"/>
      <c r="D41" s="130"/>
      <c r="E41" s="130" t="s">
        <v>10</v>
      </c>
      <c r="F41" s="130"/>
      <c r="G41" s="130"/>
      <c r="H41" s="130" t="s">
        <v>36</v>
      </c>
      <c r="I41" s="130"/>
      <c r="J41" s="130"/>
      <c r="K41" s="130"/>
      <c r="L41" s="130"/>
      <c r="M41" s="130" t="s">
        <v>40</v>
      </c>
      <c r="N41" s="130"/>
      <c r="O41" s="134"/>
    </row>
    <row r="42" spans="1:22" x14ac:dyDescent="0.2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22" x14ac:dyDescent="0.25">
      <c r="A43" s="40"/>
      <c r="B43" s="46"/>
      <c r="C43" s="56"/>
      <c r="D43" s="46"/>
      <c r="E43" s="46"/>
      <c r="F43" s="46"/>
      <c r="G43" s="46"/>
      <c r="H43" s="46"/>
      <c r="I43" s="98"/>
      <c r="J43" s="52"/>
      <c r="K43" s="98"/>
      <c r="L43" s="98"/>
      <c r="M43" s="98"/>
      <c r="N43" s="46"/>
      <c r="O43" s="35"/>
    </row>
    <row r="44" spans="1:22" x14ac:dyDescent="0.25">
      <c r="A44" s="40"/>
      <c r="B44" s="46"/>
      <c r="C44" s="56"/>
      <c r="D44" s="46"/>
      <c r="E44" s="46"/>
      <c r="F44" s="46"/>
      <c r="G44" s="46"/>
      <c r="H44" s="46"/>
      <c r="I44" s="98"/>
      <c r="J44" s="52"/>
      <c r="K44" s="98"/>
      <c r="L44" s="98"/>
      <c r="M44" s="98"/>
      <c r="N44" s="46"/>
      <c r="O44" s="35"/>
    </row>
    <row r="45" spans="1:22" x14ac:dyDescent="0.25">
      <c r="A45" s="40"/>
      <c r="B45" s="46"/>
      <c r="C45" s="56"/>
      <c r="D45" s="46"/>
      <c r="E45" s="46"/>
      <c r="F45" s="46"/>
      <c r="G45" s="46"/>
      <c r="H45" s="46"/>
      <c r="I45" s="98"/>
      <c r="J45" s="52"/>
      <c r="K45" s="98"/>
      <c r="L45" s="98"/>
      <c r="M45" s="98"/>
      <c r="N45" s="46"/>
      <c r="O45" s="35"/>
    </row>
    <row r="46" spans="1:22" x14ac:dyDescent="0.25">
      <c r="A46" s="40"/>
      <c r="B46" s="46"/>
      <c r="C46" s="56"/>
      <c r="D46" s="46"/>
      <c r="E46" s="46"/>
      <c r="F46" s="46"/>
      <c r="G46" s="46"/>
      <c r="H46" s="46"/>
      <c r="I46" s="98"/>
      <c r="J46" s="52"/>
      <c r="K46" s="98"/>
      <c r="L46" s="98"/>
      <c r="M46" s="98"/>
      <c r="N46" s="46"/>
      <c r="O46" s="35"/>
    </row>
    <row r="47" spans="1:22" ht="14.4" thickBot="1" x14ac:dyDescent="0.3">
      <c r="A47" s="163">
        <f>H16</f>
        <v>0</v>
      </c>
      <c r="B47" s="143"/>
      <c r="C47" s="143"/>
      <c r="D47" s="143"/>
      <c r="E47" s="143" t="str">
        <f>H17</f>
        <v>ДЫШАКОВ А.С.(ВК, г.Москва)</v>
      </c>
      <c r="F47" s="143"/>
      <c r="G47" s="143"/>
      <c r="H47" s="143" t="str">
        <f>H18</f>
        <v>ГВОЗДЁВ К.Е. (1 к, г. Москва)</v>
      </c>
      <c r="I47" s="143"/>
      <c r="J47" s="143"/>
      <c r="K47" s="143"/>
      <c r="L47" s="143"/>
      <c r="M47" s="143" t="str">
        <f>H19</f>
        <v>АНДРИЯНОВ А.С. (ВК, г.Москва)</v>
      </c>
      <c r="N47" s="143"/>
      <c r="O47" s="144"/>
    </row>
    <row r="48" spans="1:22" ht="14.4" thickTop="1" x14ac:dyDescent="0.25"/>
  </sheetData>
  <sortState xmlns:xlrd2="http://schemas.microsoft.com/office/spreadsheetml/2017/richdata2" ref="A22:R29">
    <sortCondition ref="A22:A29"/>
  </sortState>
  <mergeCells count="41">
    <mergeCell ref="M47:O47"/>
    <mergeCell ref="A21:A22"/>
    <mergeCell ref="H41:L41"/>
    <mergeCell ref="B21:B22"/>
    <mergeCell ref="A14:D14"/>
    <mergeCell ref="I16:O16"/>
    <mergeCell ref="A15:H15"/>
    <mergeCell ref="I15:O15"/>
    <mergeCell ref="H47:L47"/>
    <mergeCell ref="I21:J22"/>
    <mergeCell ref="K21:L21"/>
    <mergeCell ref="A47:D47"/>
    <mergeCell ref="E47:G47"/>
    <mergeCell ref="A32:D32"/>
    <mergeCell ref="H32:O32"/>
    <mergeCell ref="A41:D41"/>
    <mergeCell ref="E41:G41"/>
    <mergeCell ref="A42:E42"/>
    <mergeCell ref="F42:O42"/>
    <mergeCell ref="M41:O41"/>
    <mergeCell ref="H21:H22"/>
    <mergeCell ref="M21:M22"/>
    <mergeCell ref="N21:N22"/>
    <mergeCell ref="O21:O22"/>
    <mergeCell ref="C21:C22"/>
    <mergeCell ref="D21:D22"/>
    <mergeCell ref="E21:E22"/>
    <mergeCell ref="F21:F22"/>
    <mergeCell ref="G21:G22"/>
    <mergeCell ref="A12:O12"/>
    <mergeCell ref="A13:D13"/>
    <mergeCell ref="A1:O1"/>
    <mergeCell ref="A2:O2"/>
    <mergeCell ref="A4:O4"/>
    <mergeCell ref="A6:O6"/>
    <mergeCell ref="A5:O5"/>
    <mergeCell ref="A7:O7"/>
    <mergeCell ref="A8:O8"/>
    <mergeCell ref="A9:O9"/>
    <mergeCell ref="A10:O10"/>
    <mergeCell ref="A11:O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фристайл парк</vt:lpstr>
      <vt:lpstr>'Итог прот ВМХ фристайл парк'!Заголовки_для_печати</vt:lpstr>
      <vt:lpstr>'Итог прот ВМХ фристайл парк'!Область_печати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2021-12-27T09:05:51Z</cp:lastPrinted>
  <dcterms:created xsi:type="dcterms:W3CDTF">1996-10-08T23:32:33Z</dcterms:created>
  <dcterms:modified xsi:type="dcterms:W3CDTF">2023-04-03T12:55:51Z</dcterms:modified>
</cp:coreProperties>
</file>