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9C15D25-BF72-4C30-9F87-9E68132D9575}" xr6:coauthVersionLast="47" xr6:coauthVersionMax="47" xr10:uidLastSave="{00000000-0000-0000-0000-000000000000}"/>
  <bookViews>
    <workbookView xWindow="14175" yWindow="180" windowWidth="14220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'!$B$23:$O$40</definedName>
    <definedName name="_xlnm.Print_Area" localSheetId="0">'юниоры 19-22 1000 м '!$A$1:$M$96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1" l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K32" i="1"/>
  <c r="K33" i="1"/>
  <c r="K34" i="1"/>
  <c r="K35" i="1"/>
  <c r="K36" i="1"/>
  <c r="K37" i="1"/>
  <c r="K38" i="1"/>
  <c r="K39" i="1"/>
  <c r="K40" i="1"/>
  <c r="K41" i="1"/>
  <c r="I32" i="1"/>
  <c r="I33" i="1"/>
  <c r="I34" i="1"/>
  <c r="I35" i="1"/>
  <c r="I36" i="1"/>
  <c r="I37" i="1"/>
  <c r="I38" i="1"/>
  <c r="I39" i="1"/>
  <c r="I40" i="1"/>
  <c r="I41" i="1"/>
  <c r="I25" i="1"/>
  <c r="I26" i="1"/>
  <c r="I27" i="1"/>
  <c r="I28" i="1"/>
  <c r="I29" i="1"/>
  <c r="I30" i="1"/>
  <c r="I31" i="1"/>
  <c r="K25" i="1"/>
  <c r="K26" i="1"/>
  <c r="K27" i="1"/>
  <c r="K28" i="1"/>
  <c r="K29" i="1"/>
  <c r="K30" i="1"/>
  <c r="K31" i="1"/>
  <c r="K24" i="1"/>
  <c r="I24" i="1"/>
  <c r="K96" i="1"/>
  <c r="H96" i="1"/>
  <c r="E96" i="1"/>
  <c r="H88" i="1"/>
  <c r="H87" i="1"/>
  <c r="H86" i="1"/>
  <c r="H85" i="1"/>
  <c r="K84" i="1"/>
  <c r="K85" i="1"/>
  <c r="K83" i="1"/>
  <c r="H84" i="1" l="1"/>
  <c r="H83" i="1" s="1"/>
  <c r="K87" i="1"/>
  <c r="K86" i="1"/>
  <c r="K82" i="1"/>
  <c r="K88" i="1"/>
</calcChain>
</file>

<file path=xl/sharedStrings.xml><?xml version="1.0" encoding="utf-8"?>
<sst xmlns="http://schemas.openxmlformats.org/spreadsheetml/2006/main" count="342" uniqueCount="180">
  <si>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</si>
  <si>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</si>
  <si>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</si>
  <si>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</si>
  <si>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</si>
  <si>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</si>
  <si>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МЕСТО ПРОВЕДЕНИЯ: г.Тула</t>
  </si>
  <si>
    <t>ИНФОРМАЦИЯ О ЖЮРИ И ГСК СОРЕВНОВАНИЙ:</t>
  </si>
  <si>
    <t>ТЕХНИЧЕСКИЕ ДАННЫЕ ТРАССЫ:</t>
  </si>
  <si>
    <t>НАЗВАНИЕ ТРАССЫ / РЕГ. НОМЕР: велотрек "Арсенал"</t>
  </si>
  <si>
    <t>ГЛАВНЫЙ СУДЬЯ:</t>
  </si>
  <si>
    <t>ПОКРЫТИЕ ТРЕКА: цемент</t>
  </si>
  <si>
    <t>ГЛАВНЫЙ СЕКРЕТАРЬ: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</si>
  <si>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</si>
  <si>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</si>
  <si>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</si>
  <si>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</si>
  <si>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0,333/3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</si>
  <si>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</si>
  <si>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</si>
  <si>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</si>
  <si>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</si>
  <si>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</si>
  <si>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</si>
  <si>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</si>
  <si>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</si>
  <si>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</si>
  <si>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</si>
  <si>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</si>
  <si>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</si>
  <si>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</si>
  <si>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</si>
  <si>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</si>
  <si>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</si>
  <si>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</si>
  <si>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</si>
  <si>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</si>
  <si>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</si>
  <si>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</si>
  <si>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</si>
  <si>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</si>
  <si>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</si>
  <si>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</si>
  <si>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</si>
  <si>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</si>
  <si>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</si>
  <si>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</si>
  <si>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</si>
  <si>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</si>
  <si>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</si>
  <si>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</si>
  <si>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ДАТА ПРОВЕДЕНИЯ: 18 Июня 2025 года</t>
  </si>
  <si>
    <t>№ ВРВС: 0080291811Н</t>
  </si>
  <si>
    <t>№ ЕКП 2025: 2008710022034168</t>
  </si>
  <si>
    <t>Попова Е.В. (ВК, Воронежская область)</t>
  </si>
  <si>
    <t>Гонова М.В. (ВК, Москва)</t>
  </si>
  <si>
    <t>Тульская обл.</t>
  </si>
  <si>
    <t>Омская обл.</t>
  </si>
  <si>
    <t>Ростовская обл.</t>
  </si>
  <si>
    <t>500м-1000м</t>
  </si>
  <si>
    <t>500м</t>
  </si>
  <si>
    <t>трек - гит с места 1000 м (парами)</t>
  </si>
  <si>
    <t>Юниоры 17-18 лет</t>
  </si>
  <si>
    <t>101 159 825 77</t>
  </si>
  <si>
    <t>Сергеев Федор Павлович</t>
  </si>
  <si>
    <t>101 073 221 94</t>
  </si>
  <si>
    <t>Кимаковский Захар Евгеньевич</t>
  </si>
  <si>
    <t>101 263 029 73</t>
  </si>
  <si>
    <t>Демиш Михаил Алексеевич</t>
  </si>
  <si>
    <t>Санк-Петербург</t>
  </si>
  <si>
    <t>101 116 260 65</t>
  </si>
  <si>
    <t>Павловский Дмитрий Александрович</t>
  </si>
  <si>
    <t>101 422 169 36</t>
  </si>
  <si>
    <t>Мокеев Захар Андреевич</t>
  </si>
  <si>
    <t>101 379 823 79</t>
  </si>
  <si>
    <t>Гусейнов Тимур Русланович</t>
  </si>
  <si>
    <t>101 296 776 64</t>
  </si>
  <si>
    <t>Кунин Андрей Андреевич</t>
  </si>
  <si>
    <t>101 263 867 38</t>
  </si>
  <si>
    <t>Бутенко Никита Александрович</t>
  </si>
  <si>
    <t>101 424 053 77</t>
  </si>
  <si>
    <t>Казаков Владислав Андреевич</t>
  </si>
  <si>
    <t>101 449 134 35</t>
  </si>
  <si>
    <t>Самойлов Артем Юрьевич</t>
  </si>
  <si>
    <t>101 273 155 14</t>
  </si>
  <si>
    <t>Шекелашвили Александр Темурович</t>
  </si>
  <si>
    <t>101 424 244 74</t>
  </si>
  <si>
    <t>Раев Фома Константинович</t>
  </si>
  <si>
    <t>101 179 683 50</t>
  </si>
  <si>
    <t>Курьянов Никита Михайлович</t>
  </si>
  <si>
    <t>101 161 609 18</t>
  </si>
  <si>
    <t>Гарбуз Даниил Евгеньевич</t>
  </si>
  <si>
    <t>101 013 882 22</t>
  </si>
  <si>
    <t>Смирнов Роман Владимирович</t>
  </si>
  <si>
    <t>101 328 538 10</t>
  </si>
  <si>
    <t>Никишин Александр Алексеевич</t>
  </si>
  <si>
    <t>101 414 043 58</t>
  </si>
  <si>
    <t>Кожухов Алексей Михайлович</t>
  </si>
  <si>
    <t>101 257 236 03</t>
  </si>
  <si>
    <t>Жариков Максим Андреевич</t>
  </si>
  <si>
    <t>101 301 136 59</t>
  </si>
  <si>
    <t>Кезь Федор Дмитриевич</t>
  </si>
  <si>
    <t>101 276 760 30</t>
  </si>
  <si>
    <t>Докшин Андрей Александрович</t>
  </si>
  <si>
    <t>101 329 561 63</t>
  </si>
  <si>
    <t>Савостиков Никита Владимирович</t>
  </si>
  <si>
    <t>101 390 616 08</t>
  </si>
  <si>
    <t>Соколовский Кирилл Евгеньевич</t>
  </si>
  <si>
    <t>101 161 654 63</t>
  </si>
  <si>
    <t>Грамарчук Трофим Владимирович</t>
  </si>
  <si>
    <t>101 250 330 81</t>
  </si>
  <si>
    <t>Продченко Павел Григорьевич</t>
  </si>
  <si>
    <t>101 419 931 29</t>
  </si>
  <si>
    <t>Гончар Константин Александрович</t>
  </si>
  <si>
    <t>101 110 582 13</t>
  </si>
  <si>
    <t>Козлов Матвей Олегович</t>
  </si>
  <si>
    <t>101 161 670 79</t>
  </si>
  <si>
    <t>Коробов Степан Борисович</t>
  </si>
  <si>
    <t>101 321 371 21</t>
  </si>
  <si>
    <t>Гичкин Артем Александрович</t>
  </si>
  <si>
    <t>101 141 430 15</t>
  </si>
  <si>
    <t>Годзин Александр Николаевич</t>
  </si>
  <si>
    <t>101 425 300 63</t>
  </si>
  <si>
    <t>Ростовцев Лев Львович</t>
  </si>
  <si>
    <t>101 423 348 51</t>
  </si>
  <si>
    <t>Коловеров Михаил Максимович</t>
  </si>
  <si>
    <t>101 535 487 58</t>
  </si>
  <si>
    <t>Сухов Андрей Максимович</t>
  </si>
  <si>
    <t>101 040 859 33</t>
  </si>
  <si>
    <t>Зеленев Тимофей Сергеевич</t>
  </si>
  <si>
    <t>101 274 282 74</t>
  </si>
  <si>
    <t>Живечков Илья Александрович</t>
  </si>
  <si>
    <t>101 413 607 10</t>
  </si>
  <si>
    <t>Коновалов Александр Евгеньевич</t>
  </si>
  <si>
    <t>Респ. Крым</t>
  </si>
  <si>
    <t>101 320 078 86</t>
  </si>
  <si>
    <t>Журавлёв Александр Олегович</t>
  </si>
  <si>
    <t>101 367 395 67</t>
  </si>
  <si>
    <t>Костин Матвей Витальевич</t>
  </si>
  <si>
    <t>Краснодарский Край</t>
  </si>
  <si>
    <t>100 912 756 67</t>
  </si>
  <si>
    <t>Исаев Павел Сергеевич</t>
  </si>
  <si>
    <t>101 639 766 62</t>
  </si>
  <si>
    <t>Корнеев Арсений Алексеевич</t>
  </si>
  <si>
    <t>101 424 019 43</t>
  </si>
  <si>
    <t>Казак Иван Евгеньевич</t>
  </si>
  <si>
    <t>101 154 959 61</t>
  </si>
  <si>
    <t>Нафиков Роман Рустамович</t>
  </si>
  <si>
    <t>101 355 783 95</t>
  </si>
  <si>
    <t>Прокофьев Степан Артёмович</t>
  </si>
  <si>
    <t>101 278 539 63</t>
  </si>
  <si>
    <t>Вычегжанин Егор Дмитриевич</t>
  </si>
  <si>
    <t>100 903 246 63</t>
  </si>
  <si>
    <t>Базуев Данил Витальевич</t>
  </si>
  <si>
    <t>101 252 464 81</t>
  </si>
  <si>
    <t>Дранишников Арсений Алексеевич</t>
  </si>
  <si>
    <t>101 311 689 39</t>
  </si>
  <si>
    <t>Гусаков Максим Олегович</t>
  </si>
  <si>
    <t>101 236 100 13</t>
  </si>
  <si>
    <t>Гаврилюк Михаил Евгеньевич</t>
  </si>
  <si>
    <t>ДНР</t>
  </si>
  <si>
    <t>101 190 631 37</t>
  </si>
  <si>
    <t>Ивахненко Богдан Алексеевич</t>
  </si>
  <si>
    <t>100 919 703 30</t>
  </si>
  <si>
    <t>Кулагин Глеб Александрович</t>
  </si>
  <si>
    <t>101 142 349 61</t>
  </si>
  <si>
    <t>Фурман Максим Евгеньевич</t>
  </si>
  <si>
    <t>101 276 176 28</t>
  </si>
  <si>
    <t>Мурашев Дмитрий Михайлович</t>
  </si>
  <si>
    <t>101 550 801 46</t>
  </si>
  <si>
    <t>Кирилюк Алексей Дмитриевич</t>
  </si>
  <si>
    <t>101 425 952 36</t>
  </si>
  <si>
    <t>Хилькович Семен Сергеевич</t>
  </si>
  <si>
    <t>101 424 239 69</t>
  </si>
  <si>
    <t>Зуйков Никита Алексеевич</t>
  </si>
  <si>
    <t>101 301 754 95</t>
  </si>
  <si>
    <t>Зудочкин Даниил Антонович</t>
  </si>
  <si>
    <t>101 301 675 16</t>
  </si>
  <si>
    <t>Войцеховский Михаил Сергеевич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</si>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</sst>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4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b/>
      <sz val="14.5"/>
      <color theme="1"/>
      <name val="Calibri Light"/>
      <family val="1"/>
      <charset val="204"/>
      <scheme val="major"/>
    </font>
    <font>
      <sz val="11"/>
      <name val="Calibri Light"/>
      <family val="1"/>
      <charset val="204"/>
      <scheme val="major"/>
    </font>
    <font>
      <sz val="8"/>
      <name val="Arial Cyr"/>
      <charset val="204"/>
    </font>
    <font>
      <sz val="10"/>
      <name val="Arial Cyr"/>
      <charset val="204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2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8" fontId="18" fillId="0" borderId="24" xfId="0" applyNumberFormat="1" applyFont="1" applyBorder="1" applyAlignment="1">
      <alignment horizontal="center" vertical="center"/>
    </xf>
    <xf numFmtId="168" fontId="18" fillId="0" borderId="19" xfId="0" applyNumberFormat="1" applyFont="1" applyBorder="1" applyAlignment="1">
      <alignment horizontal="center" vertical="center"/>
    </xf>
    <xf numFmtId="168" fontId="19" fillId="0" borderId="1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14" fontId="9" fillId="3" borderId="19" xfId="1" applyNumberFormat="1" applyFont="1" applyFill="1" applyBorder="1" applyAlignment="1">
      <alignment horizontal="center" vertical="center" wrapText="1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/>
    </xf>
    <xf numFmtId="0" fontId="17" fillId="0" borderId="0" xfId="2" applyFont="1" applyBorder="1" applyAlignment="1">
      <alignment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167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168" fontId="19" fillId="0" borderId="28" xfId="0" applyNumberFormat="1" applyFont="1" applyBorder="1" applyAlignment="1">
      <alignment horizontal="center" vertical="center"/>
    </xf>
    <xf numFmtId="168" fontId="18" fillId="0" borderId="28" xfId="0" applyNumberFormat="1" applyFont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168" fontId="23" fillId="0" borderId="24" xfId="0" applyNumberFormat="1" applyFont="1" applyBorder="1" applyAlignment="1">
      <alignment horizontal="center" vertical="center"/>
    </xf>
    <xf numFmtId="168" fontId="23" fillId="0" borderId="19" xfId="0" applyNumberFormat="1" applyFont="1" applyBorder="1" applyAlignment="1">
      <alignment horizontal="center" vertical="center"/>
    </xf>
    <xf numFmtId="168" fontId="23" fillId="0" borderId="28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2" fontId="22" fillId="0" borderId="19" xfId="3" applyNumberFormat="1" applyFont="1" applyFill="1" applyBorder="1" applyAlignment="1">
      <alignment horizontal="center" vertical="center"/>
    </xf>
    <xf numFmtId="2" fontId="22" fillId="0" borderId="28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522143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0</xdr:row>
      <xdr:rowOff>133350</xdr:rowOff>
    </xdr:from>
    <xdr:to>
      <xdr:col>12</xdr:col>
      <xdr:colOff>416502</xdr:colOff>
      <xdr:row>6</xdr:row>
      <xdr:rowOff>21648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DE5F1EB8-BE6B-4DEC-9C82-A4A96900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020425" y="133350"/>
          <a:ext cx="904009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457200</xdr:colOff>
      <xdr:row>0</xdr:row>
      <xdr:rowOff>161925</xdr:rowOff>
    </xdr:from>
    <xdr:to>
      <xdr:col>11</xdr:col>
      <xdr:colOff>360218</xdr:colOff>
      <xdr:row>6</xdr:row>
      <xdr:rowOff>50223</xdr:rowOff>
    </xdr:to>
    <xdr:pic>
      <xdr:nvPicPr>
        <xdr:cNvPr id="11" name="Рисунок 4">
          <a:extLst>
            <a:ext uri="{FF2B5EF4-FFF2-40B4-BE49-F238E27FC236}">
              <a16:creationId xmlns:a16="http://schemas.microsoft.com/office/drawing/2014/main" id="{CD9DFA1C-186C-4ADD-B43D-420BCA9C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72625" y="161925"/>
          <a:ext cx="1446068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P96"/>
  <sheetViews>
    <sheetView tabSelected="1" topLeftCell="A59" zoomScale="55" zoomScaleNormal="55" workbookViewId="0">
      <selection activeCell="P84" sqref="P84"/>
    </sheetView>
  </sheetViews>
  <sheetFormatPr defaultRowHeight="12.75" x14ac:dyDescent="0.2"/>
  <cols>
    <col min="2" max="2" width="6.7109375" customWidth="1"/>
    <col min="3" max="3" width="13.28515625" customWidth="1"/>
    <col min="4" max="4" width="33.5703125" customWidth="1"/>
    <col min="5" max="5" width="11" customWidth="1"/>
    <col min="6" max="6" width="10.28515625" customWidth="1"/>
    <col min="7" max="7" width="24.28515625" customWidth="1"/>
    <col min="8" max="8" width="14" customWidth="1"/>
    <col min="9" max="9" width="14.42578125" customWidth="1"/>
    <col min="10" max="10" width="14.7109375" customWidth="1"/>
    <col min="11" max="11" width="8.42578125" customWidth="1"/>
    <col min="12" max="12" width="12.7109375" customWidth="1"/>
    <col min="13" max="13" width="10.5703125" customWidth="1"/>
    <col min="252" max="252" width="6.7109375" customWidth="1"/>
    <col min="253" max="253" width="13.28515625" customWidth="1"/>
    <col min="254" max="254" width="21.28515625" customWidth="1"/>
    <col min="255" max="255" width="11" customWidth="1"/>
    <col min="256" max="256" width="10.28515625" customWidth="1"/>
    <col min="257" max="257" width="24.28515625" customWidth="1"/>
    <col min="258" max="258" width="7" customWidth="1"/>
    <col min="259" max="259" width="5.28515625" customWidth="1"/>
    <col min="260" max="260" width="7.28515625" customWidth="1"/>
    <col min="261" max="261" width="5" customWidth="1"/>
    <col min="262" max="262" width="7.28515625" customWidth="1"/>
    <col min="263" max="263" width="4.140625" customWidth="1"/>
    <col min="264" max="265" width="0" hidden="1" customWidth="1"/>
    <col min="267" max="267" width="8.42578125" customWidth="1"/>
    <col min="268" max="268" width="10.140625" customWidth="1"/>
    <col min="269" max="269" width="10.5703125" customWidth="1"/>
    <col min="508" max="508" width="6.7109375" customWidth="1"/>
    <col min="509" max="509" width="13.28515625" customWidth="1"/>
    <col min="510" max="510" width="21.28515625" customWidth="1"/>
    <col min="511" max="511" width="11" customWidth="1"/>
    <col min="512" max="512" width="10.28515625" customWidth="1"/>
    <col min="513" max="513" width="24.28515625" customWidth="1"/>
    <col min="514" max="514" width="7" customWidth="1"/>
    <col min="515" max="515" width="5.28515625" customWidth="1"/>
    <col min="516" max="516" width="7.28515625" customWidth="1"/>
    <col min="517" max="517" width="5" customWidth="1"/>
    <col min="518" max="518" width="7.28515625" customWidth="1"/>
    <col min="519" max="519" width="4.140625" customWidth="1"/>
    <col min="520" max="521" width="0" hidden="1" customWidth="1"/>
    <col min="523" max="523" width="8.42578125" customWidth="1"/>
    <col min="524" max="524" width="10.140625" customWidth="1"/>
    <col min="525" max="525" width="10.5703125" customWidth="1"/>
    <col min="764" max="764" width="6.7109375" customWidth="1"/>
    <col min="765" max="765" width="13.28515625" customWidth="1"/>
    <col min="766" max="766" width="21.28515625" customWidth="1"/>
    <col min="767" max="767" width="11" customWidth="1"/>
    <col min="768" max="768" width="10.28515625" customWidth="1"/>
    <col min="769" max="769" width="24.28515625" customWidth="1"/>
    <col min="770" max="770" width="7" customWidth="1"/>
    <col min="771" max="771" width="5.28515625" customWidth="1"/>
    <col min="772" max="772" width="7.28515625" customWidth="1"/>
    <col min="773" max="773" width="5" customWidth="1"/>
    <col min="774" max="774" width="7.28515625" customWidth="1"/>
    <col min="775" max="775" width="4.140625" customWidth="1"/>
    <col min="776" max="777" width="0" hidden="1" customWidth="1"/>
    <col min="779" max="779" width="8.42578125" customWidth="1"/>
    <col min="780" max="780" width="10.140625" customWidth="1"/>
    <col min="781" max="781" width="10.5703125" customWidth="1"/>
    <col min="1020" max="1020" width="6.7109375" customWidth="1"/>
    <col min="1021" max="1021" width="13.28515625" customWidth="1"/>
    <col min="1022" max="1022" width="21.28515625" customWidth="1"/>
    <col min="1023" max="1023" width="11" customWidth="1"/>
    <col min="1024" max="1024" width="10.28515625" customWidth="1"/>
    <col min="1025" max="1025" width="24.28515625" customWidth="1"/>
    <col min="1026" max="1026" width="7" customWidth="1"/>
    <col min="1027" max="1027" width="5.28515625" customWidth="1"/>
    <col min="1028" max="1028" width="7.28515625" customWidth="1"/>
    <col min="1029" max="1029" width="5" customWidth="1"/>
    <col min="1030" max="1030" width="7.28515625" customWidth="1"/>
    <col min="1031" max="1031" width="4.140625" customWidth="1"/>
    <col min="1032" max="1033" width="0" hidden="1" customWidth="1"/>
    <col min="1035" max="1035" width="8.42578125" customWidth="1"/>
    <col min="1036" max="1036" width="10.140625" customWidth="1"/>
    <col min="1037" max="1037" width="10.5703125" customWidth="1"/>
    <col min="1276" max="1276" width="6.7109375" customWidth="1"/>
    <col min="1277" max="1277" width="13.28515625" customWidth="1"/>
    <col min="1278" max="1278" width="21.28515625" customWidth="1"/>
    <col min="1279" max="1279" width="11" customWidth="1"/>
    <col min="1280" max="1280" width="10.28515625" customWidth="1"/>
    <col min="1281" max="1281" width="24.28515625" customWidth="1"/>
    <col min="1282" max="1282" width="7" customWidth="1"/>
    <col min="1283" max="1283" width="5.28515625" customWidth="1"/>
    <col min="1284" max="1284" width="7.28515625" customWidth="1"/>
    <col min="1285" max="1285" width="5" customWidth="1"/>
    <col min="1286" max="1286" width="7.28515625" customWidth="1"/>
    <col min="1287" max="1287" width="4.140625" customWidth="1"/>
    <col min="1288" max="1289" width="0" hidden="1" customWidth="1"/>
    <col min="1291" max="1291" width="8.42578125" customWidth="1"/>
    <col min="1292" max="1292" width="10.140625" customWidth="1"/>
    <col min="1293" max="1293" width="10.5703125" customWidth="1"/>
    <col min="1532" max="1532" width="6.7109375" customWidth="1"/>
    <col min="1533" max="1533" width="13.28515625" customWidth="1"/>
    <col min="1534" max="1534" width="21.28515625" customWidth="1"/>
    <col min="1535" max="1535" width="11" customWidth="1"/>
    <col min="1536" max="1536" width="10.28515625" customWidth="1"/>
    <col min="1537" max="1537" width="24.28515625" customWidth="1"/>
    <col min="1538" max="1538" width="7" customWidth="1"/>
    <col min="1539" max="1539" width="5.28515625" customWidth="1"/>
    <col min="1540" max="1540" width="7.28515625" customWidth="1"/>
    <col min="1541" max="1541" width="5" customWidth="1"/>
    <col min="1542" max="1542" width="7.28515625" customWidth="1"/>
    <col min="1543" max="1543" width="4.140625" customWidth="1"/>
    <col min="1544" max="1545" width="0" hidden="1" customWidth="1"/>
    <col min="1547" max="1547" width="8.42578125" customWidth="1"/>
    <col min="1548" max="1548" width="10.140625" customWidth="1"/>
    <col min="1549" max="1549" width="10.5703125" customWidth="1"/>
    <col min="1788" max="1788" width="6.7109375" customWidth="1"/>
    <col min="1789" max="1789" width="13.28515625" customWidth="1"/>
    <col min="1790" max="1790" width="21.28515625" customWidth="1"/>
    <col min="1791" max="1791" width="11" customWidth="1"/>
    <col min="1792" max="1792" width="10.28515625" customWidth="1"/>
    <col min="1793" max="1793" width="24.28515625" customWidth="1"/>
    <col min="1794" max="1794" width="7" customWidth="1"/>
    <col min="1795" max="1795" width="5.28515625" customWidth="1"/>
    <col min="1796" max="1796" width="7.28515625" customWidth="1"/>
    <col min="1797" max="1797" width="5" customWidth="1"/>
    <col min="1798" max="1798" width="7.28515625" customWidth="1"/>
    <col min="1799" max="1799" width="4.140625" customWidth="1"/>
    <col min="1800" max="1801" width="0" hidden="1" customWidth="1"/>
    <col min="1803" max="1803" width="8.42578125" customWidth="1"/>
    <col min="1804" max="1804" width="10.140625" customWidth="1"/>
    <col min="1805" max="1805" width="10.5703125" customWidth="1"/>
    <col min="2044" max="2044" width="6.7109375" customWidth="1"/>
    <col min="2045" max="2045" width="13.28515625" customWidth="1"/>
    <col min="2046" max="2046" width="21.28515625" customWidth="1"/>
    <col min="2047" max="2047" width="11" customWidth="1"/>
    <col min="2048" max="2048" width="10.28515625" customWidth="1"/>
    <col min="2049" max="2049" width="24.28515625" customWidth="1"/>
    <col min="2050" max="2050" width="7" customWidth="1"/>
    <col min="2051" max="2051" width="5.28515625" customWidth="1"/>
    <col min="2052" max="2052" width="7.28515625" customWidth="1"/>
    <col min="2053" max="2053" width="5" customWidth="1"/>
    <col min="2054" max="2054" width="7.28515625" customWidth="1"/>
    <col min="2055" max="2055" width="4.140625" customWidth="1"/>
    <col min="2056" max="2057" width="0" hidden="1" customWidth="1"/>
    <col min="2059" max="2059" width="8.42578125" customWidth="1"/>
    <col min="2060" max="2060" width="10.140625" customWidth="1"/>
    <col min="2061" max="2061" width="10.5703125" customWidth="1"/>
    <col min="2300" max="2300" width="6.7109375" customWidth="1"/>
    <col min="2301" max="2301" width="13.28515625" customWidth="1"/>
    <col min="2302" max="2302" width="21.28515625" customWidth="1"/>
    <col min="2303" max="2303" width="11" customWidth="1"/>
    <col min="2304" max="2304" width="10.28515625" customWidth="1"/>
    <col min="2305" max="2305" width="24.28515625" customWidth="1"/>
    <col min="2306" max="2306" width="7" customWidth="1"/>
    <col min="2307" max="2307" width="5.28515625" customWidth="1"/>
    <col min="2308" max="2308" width="7.28515625" customWidth="1"/>
    <col min="2309" max="2309" width="5" customWidth="1"/>
    <col min="2310" max="2310" width="7.28515625" customWidth="1"/>
    <col min="2311" max="2311" width="4.140625" customWidth="1"/>
    <col min="2312" max="2313" width="0" hidden="1" customWidth="1"/>
    <col min="2315" max="2315" width="8.42578125" customWidth="1"/>
    <col min="2316" max="2316" width="10.140625" customWidth="1"/>
    <col min="2317" max="2317" width="10.5703125" customWidth="1"/>
    <col min="2556" max="2556" width="6.7109375" customWidth="1"/>
    <col min="2557" max="2557" width="13.28515625" customWidth="1"/>
    <col min="2558" max="2558" width="21.28515625" customWidth="1"/>
    <col min="2559" max="2559" width="11" customWidth="1"/>
    <col min="2560" max="2560" width="10.28515625" customWidth="1"/>
    <col min="2561" max="2561" width="24.28515625" customWidth="1"/>
    <col min="2562" max="2562" width="7" customWidth="1"/>
    <col min="2563" max="2563" width="5.28515625" customWidth="1"/>
    <col min="2564" max="2564" width="7.28515625" customWidth="1"/>
    <col min="2565" max="2565" width="5" customWidth="1"/>
    <col min="2566" max="2566" width="7.28515625" customWidth="1"/>
    <col min="2567" max="2567" width="4.140625" customWidth="1"/>
    <col min="2568" max="2569" width="0" hidden="1" customWidth="1"/>
    <col min="2571" max="2571" width="8.42578125" customWidth="1"/>
    <col min="2572" max="2572" width="10.140625" customWidth="1"/>
    <col min="2573" max="2573" width="10.5703125" customWidth="1"/>
    <col min="2812" max="2812" width="6.7109375" customWidth="1"/>
    <col min="2813" max="2813" width="13.28515625" customWidth="1"/>
    <col min="2814" max="2814" width="21.28515625" customWidth="1"/>
    <col min="2815" max="2815" width="11" customWidth="1"/>
    <col min="2816" max="2816" width="10.28515625" customWidth="1"/>
    <col min="2817" max="2817" width="24.28515625" customWidth="1"/>
    <col min="2818" max="2818" width="7" customWidth="1"/>
    <col min="2819" max="2819" width="5.28515625" customWidth="1"/>
    <col min="2820" max="2820" width="7.28515625" customWidth="1"/>
    <col min="2821" max="2821" width="5" customWidth="1"/>
    <col min="2822" max="2822" width="7.28515625" customWidth="1"/>
    <col min="2823" max="2823" width="4.140625" customWidth="1"/>
    <col min="2824" max="2825" width="0" hidden="1" customWidth="1"/>
    <col min="2827" max="2827" width="8.42578125" customWidth="1"/>
    <col min="2828" max="2828" width="10.140625" customWidth="1"/>
    <col min="2829" max="2829" width="10.5703125" customWidth="1"/>
    <col min="3068" max="3068" width="6.7109375" customWidth="1"/>
    <col min="3069" max="3069" width="13.28515625" customWidth="1"/>
    <col min="3070" max="3070" width="21.28515625" customWidth="1"/>
    <col min="3071" max="3071" width="11" customWidth="1"/>
    <col min="3072" max="3072" width="10.28515625" customWidth="1"/>
    <col min="3073" max="3073" width="24.28515625" customWidth="1"/>
    <col min="3074" max="3074" width="7" customWidth="1"/>
    <col min="3075" max="3075" width="5.28515625" customWidth="1"/>
    <col min="3076" max="3076" width="7.28515625" customWidth="1"/>
    <col min="3077" max="3077" width="5" customWidth="1"/>
    <col min="3078" max="3078" width="7.28515625" customWidth="1"/>
    <col min="3079" max="3079" width="4.140625" customWidth="1"/>
    <col min="3080" max="3081" width="0" hidden="1" customWidth="1"/>
    <col min="3083" max="3083" width="8.42578125" customWidth="1"/>
    <col min="3084" max="3084" width="10.140625" customWidth="1"/>
    <col min="3085" max="3085" width="10.5703125" customWidth="1"/>
    <col min="3324" max="3324" width="6.7109375" customWidth="1"/>
    <col min="3325" max="3325" width="13.28515625" customWidth="1"/>
    <col min="3326" max="3326" width="21.28515625" customWidth="1"/>
    <col min="3327" max="3327" width="11" customWidth="1"/>
    <col min="3328" max="3328" width="10.28515625" customWidth="1"/>
    <col min="3329" max="3329" width="24.28515625" customWidth="1"/>
    <col min="3330" max="3330" width="7" customWidth="1"/>
    <col min="3331" max="3331" width="5.28515625" customWidth="1"/>
    <col min="3332" max="3332" width="7.28515625" customWidth="1"/>
    <col min="3333" max="3333" width="5" customWidth="1"/>
    <col min="3334" max="3334" width="7.28515625" customWidth="1"/>
    <col min="3335" max="3335" width="4.140625" customWidth="1"/>
    <col min="3336" max="3337" width="0" hidden="1" customWidth="1"/>
    <col min="3339" max="3339" width="8.42578125" customWidth="1"/>
    <col min="3340" max="3340" width="10.140625" customWidth="1"/>
    <col min="3341" max="3341" width="10.5703125" customWidth="1"/>
    <col min="3580" max="3580" width="6.7109375" customWidth="1"/>
    <col min="3581" max="3581" width="13.28515625" customWidth="1"/>
    <col min="3582" max="3582" width="21.28515625" customWidth="1"/>
    <col min="3583" max="3583" width="11" customWidth="1"/>
    <col min="3584" max="3584" width="10.28515625" customWidth="1"/>
    <col min="3585" max="3585" width="24.28515625" customWidth="1"/>
    <col min="3586" max="3586" width="7" customWidth="1"/>
    <col min="3587" max="3587" width="5.28515625" customWidth="1"/>
    <col min="3588" max="3588" width="7.28515625" customWidth="1"/>
    <col min="3589" max="3589" width="5" customWidth="1"/>
    <col min="3590" max="3590" width="7.28515625" customWidth="1"/>
    <col min="3591" max="3591" width="4.140625" customWidth="1"/>
    <col min="3592" max="3593" width="0" hidden="1" customWidth="1"/>
    <col min="3595" max="3595" width="8.42578125" customWidth="1"/>
    <col min="3596" max="3596" width="10.140625" customWidth="1"/>
    <col min="3597" max="3597" width="10.5703125" customWidth="1"/>
    <col min="3836" max="3836" width="6.7109375" customWidth="1"/>
    <col min="3837" max="3837" width="13.28515625" customWidth="1"/>
    <col min="3838" max="3838" width="21.28515625" customWidth="1"/>
    <col min="3839" max="3839" width="11" customWidth="1"/>
    <col min="3840" max="3840" width="10.28515625" customWidth="1"/>
    <col min="3841" max="3841" width="24.28515625" customWidth="1"/>
    <col min="3842" max="3842" width="7" customWidth="1"/>
    <col min="3843" max="3843" width="5.28515625" customWidth="1"/>
    <col min="3844" max="3844" width="7.28515625" customWidth="1"/>
    <col min="3845" max="3845" width="5" customWidth="1"/>
    <col min="3846" max="3846" width="7.28515625" customWidth="1"/>
    <col min="3847" max="3847" width="4.140625" customWidth="1"/>
    <col min="3848" max="3849" width="0" hidden="1" customWidth="1"/>
    <col min="3851" max="3851" width="8.42578125" customWidth="1"/>
    <col min="3852" max="3852" width="10.140625" customWidth="1"/>
    <col min="3853" max="3853" width="10.5703125" customWidth="1"/>
    <col min="4092" max="4092" width="6.7109375" customWidth="1"/>
    <col min="4093" max="4093" width="13.28515625" customWidth="1"/>
    <col min="4094" max="4094" width="21.28515625" customWidth="1"/>
    <col min="4095" max="4095" width="11" customWidth="1"/>
    <col min="4096" max="4096" width="10.28515625" customWidth="1"/>
    <col min="4097" max="4097" width="24.28515625" customWidth="1"/>
    <col min="4098" max="4098" width="7" customWidth="1"/>
    <col min="4099" max="4099" width="5.28515625" customWidth="1"/>
    <col min="4100" max="4100" width="7.28515625" customWidth="1"/>
    <col min="4101" max="4101" width="5" customWidth="1"/>
    <col min="4102" max="4102" width="7.28515625" customWidth="1"/>
    <col min="4103" max="4103" width="4.140625" customWidth="1"/>
    <col min="4104" max="4105" width="0" hidden="1" customWidth="1"/>
    <col min="4107" max="4107" width="8.42578125" customWidth="1"/>
    <col min="4108" max="4108" width="10.140625" customWidth="1"/>
    <col min="4109" max="4109" width="10.5703125" customWidth="1"/>
    <col min="4348" max="4348" width="6.7109375" customWidth="1"/>
    <col min="4349" max="4349" width="13.28515625" customWidth="1"/>
    <col min="4350" max="4350" width="21.28515625" customWidth="1"/>
    <col min="4351" max="4351" width="11" customWidth="1"/>
    <col min="4352" max="4352" width="10.28515625" customWidth="1"/>
    <col min="4353" max="4353" width="24.28515625" customWidth="1"/>
    <col min="4354" max="4354" width="7" customWidth="1"/>
    <col min="4355" max="4355" width="5.28515625" customWidth="1"/>
    <col min="4356" max="4356" width="7.28515625" customWidth="1"/>
    <col min="4357" max="4357" width="5" customWidth="1"/>
    <col min="4358" max="4358" width="7.28515625" customWidth="1"/>
    <col min="4359" max="4359" width="4.140625" customWidth="1"/>
    <col min="4360" max="4361" width="0" hidden="1" customWidth="1"/>
    <col min="4363" max="4363" width="8.42578125" customWidth="1"/>
    <col min="4364" max="4364" width="10.140625" customWidth="1"/>
    <col min="4365" max="4365" width="10.5703125" customWidth="1"/>
    <col min="4604" max="4604" width="6.7109375" customWidth="1"/>
    <col min="4605" max="4605" width="13.28515625" customWidth="1"/>
    <col min="4606" max="4606" width="21.28515625" customWidth="1"/>
    <col min="4607" max="4607" width="11" customWidth="1"/>
    <col min="4608" max="4608" width="10.28515625" customWidth="1"/>
    <col min="4609" max="4609" width="24.28515625" customWidth="1"/>
    <col min="4610" max="4610" width="7" customWidth="1"/>
    <col min="4611" max="4611" width="5.28515625" customWidth="1"/>
    <col min="4612" max="4612" width="7.28515625" customWidth="1"/>
    <col min="4613" max="4613" width="5" customWidth="1"/>
    <col min="4614" max="4614" width="7.28515625" customWidth="1"/>
    <col min="4615" max="4615" width="4.140625" customWidth="1"/>
    <col min="4616" max="4617" width="0" hidden="1" customWidth="1"/>
    <col min="4619" max="4619" width="8.42578125" customWidth="1"/>
    <col min="4620" max="4620" width="10.140625" customWidth="1"/>
    <col min="4621" max="4621" width="10.5703125" customWidth="1"/>
    <col min="4860" max="4860" width="6.7109375" customWidth="1"/>
    <col min="4861" max="4861" width="13.28515625" customWidth="1"/>
    <col min="4862" max="4862" width="21.28515625" customWidth="1"/>
    <col min="4863" max="4863" width="11" customWidth="1"/>
    <col min="4864" max="4864" width="10.28515625" customWidth="1"/>
    <col min="4865" max="4865" width="24.28515625" customWidth="1"/>
    <col min="4866" max="4866" width="7" customWidth="1"/>
    <col min="4867" max="4867" width="5.28515625" customWidth="1"/>
    <col min="4868" max="4868" width="7.28515625" customWidth="1"/>
    <col min="4869" max="4869" width="5" customWidth="1"/>
    <col min="4870" max="4870" width="7.28515625" customWidth="1"/>
    <col min="4871" max="4871" width="4.140625" customWidth="1"/>
    <col min="4872" max="4873" width="0" hidden="1" customWidth="1"/>
    <col min="4875" max="4875" width="8.42578125" customWidth="1"/>
    <col min="4876" max="4876" width="10.140625" customWidth="1"/>
    <col min="4877" max="4877" width="10.5703125" customWidth="1"/>
    <col min="5116" max="5116" width="6.7109375" customWidth="1"/>
    <col min="5117" max="5117" width="13.28515625" customWidth="1"/>
    <col min="5118" max="5118" width="21.28515625" customWidth="1"/>
    <col min="5119" max="5119" width="11" customWidth="1"/>
    <col min="5120" max="5120" width="10.28515625" customWidth="1"/>
    <col min="5121" max="5121" width="24.28515625" customWidth="1"/>
    <col min="5122" max="5122" width="7" customWidth="1"/>
    <col min="5123" max="5123" width="5.28515625" customWidth="1"/>
    <col min="5124" max="5124" width="7.28515625" customWidth="1"/>
    <col min="5125" max="5125" width="5" customWidth="1"/>
    <col min="5126" max="5126" width="7.28515625" customWidth="1"/>
    <col min="5127" max="5127" width="4.140625" customWidth="1"/>
    <col min="5128" max="5129" width="0" hidden="1" customWidth="1"/>
    <col min="5131" max="5131" width="8.42578125" customWidth="1"/>
    <col min="5132" max="5132" width="10.140625" customWidth="1"/>
    <col min="5133" max="5133" width="10.5703125" customWidth="1"/>
    <col min="5372" max="5372" width="6.7109375" customWidth="1"/>
    <col min="5373" max="5373" width="13.28515625" customWidth="1"/>
    <col min="5374" max="5374" width="21.28515625" customWidth="1"/>
    <col min="5375" max="5375" width="11" customWidth="1"/>
    <col min="5376" max="5376" width="10.28515625" customWidth="1"/>
    <col min="5377" max="5377" width="24.28515625" customWidth="1"/>
    <col min="5378" max="5378" width="7" customWidth="1"/>
    <col min="5379" max="5379" width="5.28515625" customWidth="1"/>
    <col min="5380" max="5380" width="7.28515625" customWidth="1"/>
    <col min="5381" max="5381" width="5" customWidth="1"/>
    <col min="5382" max="5382" width="7.28515625" customWidth="1"/>
    <col min="5383" max="5383" width="4.140625" customWidth="1"/>
    <col min="5384" max="5385" width="0" hidden="1" customWidth="1"/>
    <col min="5387" max="5387" width="8.42578125" customWidth="1"/>
    <col min="5388" max="5388" width="10.140625" customWidth="1"/>
    <col min="5389" max="5389" width="10.5703125" customWidth="1"/>
    <col min="5628" max="5628" width="6.7109375" customWidth="1"/>
    <col min="5629" max="5629" width="13.28515625" customWidth="1"/>
    <col min="5630" max="5630" width="21.28515625" customWidth="1"/>
    <col min="5631" max="5631" width="11" customWidth="1"/>
    <col min="5632" max="5632" width="10.28515625" customWidth="1"/>
    <col min="5633" max="5633" width="24.28515625" customWidth="1"/>
    <col min="5634" max="5634" width="7" customWidth="1"/>
    <col min="5635" max="5635" width="5.28515625" customWidth="1"/>
    <col min="5636" max="5636" width="7.28515625" customWidth="1"/>
    <col min="5637" max="5637" width="5" customWidth="1"/>
    <col min="5638" max="5638" width="7.28515625" customWidth="1"/>
    <col min="5639" max="5639" width="4.140625" customWidth="1"/>
    <col min="5640" max="5641" width="0" hidden="1" customWidth="1"/>
    <col min="5643" max="5643" width="8.42578125" customWidth="1"/>
    <col min="5644" max="5644" width="10.140625" customWidth="1"/>
    <col min="5645" max="5645" width="10.5703125" customWidth="1"/>
    <col min="5884" max="5884" width="6.7109375" customWidth="1"/>
    <col min="5885" max="5885" width="13.28515625" customWidth="1"/>
    <col min="5886" max="5886" width="21.28515625" customWidth="1"/>
    <col min="5887" max="5887" width="11" customWidth="1"/>
    <col min="5888" max="5888" width="10.28515625" customWidth="1"/>
    <col min="5889" max="5889" width="24.28515625" customWidth="1"/>
    <col min="5890" max="5890" width="7" customWidth="1"/>
    <col min="5891" max="5891" width="5.28515625" customWidth="1"/>
    <col min="5892" max="5892" width="7.28515625" customWidth="1"/>
    <col min="5893" max="5893" width="5" customWidth="1"/>
    <col min="5894" max="5894" width="7.28515625" customWidth="1"/>
    <col min="5895" max="5895" width="4.140625" customWidth="1"/>
    <col min="5896" max="5897" width="0" hidden="1" customWidth="1"/>
    <col min="5899" max="5899" width="8.42578125" customWidth="1"/>
    <col min="5900" max="5900" width="10.140625" customWidth="1"/>
    <col min="5901" max="5901" width="10.5703125" customWidth="1"/>
    <col min="6140" max="6140" width="6.7109375" customWidth="1"/>
    <col min="6141" max="6141" width="13.28515625" customWidth="1"/>
    <col min="6142" max="6142" width="21.28515625" customWidth="1"/>
    <col min="6143" max="6143" width="11" customWidth="1"/>
    <col min="6144" max="6144" width="10.28515625" customWidth="1"/>
    <col min="6145" max="6145" width="24.28515625" customWidth="1"/>
    <col min="6146" max="6146" width="7" customWidth="1"/>
    <col min="6147" max="6147" width="5.28515625" customWidth="1"/>
    <col min="6148" max="6148" width="7.28515625" customWidth="1"/>
    <col min="6149" max="6149" width="5" customWidth="1"/>
    <col min="6150" max="6150" width="7.28515625" customWidth="1"/>
    <col min="6151" max="6151" width="4.140625" customWidth="1"/>
    <col min="6152" max="6153" width="0" hidden="1" customWidth="1"/>
    <col min="6155" max="6155" width="8.42578125" customWidth="1"/>
    <col min="6156" max="6156" width="10.140625" customWidth="1"/>
    <col min="6157" max="6157" width="10.5703125" customWidth="1"/>
    <col min="6396" max="6396" width="6.7109375" customWidth="1"/>
    <col min="6397" max="6397" width="13.28515625" customWidth="1"/>
    <col min="6398" max="6398" width="21.28515625" customWidth="1"/>
    <col min="6399" max="6399" width="11" customWidth="1"/>
    <col min="6400" max="6400" width="10.28515625" customWidth="1"/>
    <col min="6401" max="6401" width="24.28515625" customWidth="1"/>
    <col min="6402" max="6402" width="7" customWidth="1"/>
    <col min="6403" max="6403" width="5.28515625" customWidth="1"/>
    <col min="6404" max="6404" width="7.28515625" customWidth="1"/>
    <col min="6405" max="6405" width="5" customWidth="1"/>
    <col min="6406" max="6406" width="7.28515625" customWidth="1"/>
    <col min="6407" max="6407" width="4.140625" customWidth="1"/>
    <col min="6408" max="6409" width="0" hidden="1" customWidth="1"/>
    <col min="6411" max="6411" width="8.42578125" customWidth="1"/>
    <col min="6412" max="6412" width="10.140625" customWidth="1"/>
    <col min="6413" max="6413" width="10.5703125" customWidth="1"/>
    <col min="6652" max="6652" width="6.7109375" customWidth="1"/>
    <col min="6653" max="6653" width="13.28515625" customWidth="1"/>
    <col min="6654" max="6654" width="21.28515625" customWidth="1"/>
    <col min="6655" max="6655" width="11" customWidth="1"/>
    <col min="6656" max="6656" width="10.28515625" customWidth="1"/>
    <col min="6657" max="6657" width="24.28515625" customWidth="1"/>
    <col min="6658" max="6658" width="7" customWidth="1"/>
    <col min="6659" max="6659" width="5.28515625" customWidth="1"/>
    <col min="6660" max="6660" width="7.28515625" customWidth="1"/>
    <col min="6661" max="6661" width="5" customWidth="1"/>
    <col min="6662" max="6662" width="7.28515625" customWidth="1"/>
    <col min="6663" max="6663" width="4.140625" customWidth="1"/>
    <col min="6664" max="6665" width="0" hidden="1" customWidth="1"/>
    <col min="6667" max="6667" width="8.42578125" customWidth="1"/>
    <col min="6668" max="6668" width="10.140625" customWidth="1"/>
    <col min="6669" max="6669" width="10.5703125" customWidth="1"/>
    <col min="6908" max="6908" width="6.7109375" customWidth="1"/>
    <col min="6909" max="6909" width="13.28515625" customWidth="1"/>
    <col min="6910" max="6910" width="21.28515625" customWidth="1"/>
    <col min="6911" max="6911" width="11" customWidth="1"/>
    <col min="6912" max="6912" width="10.28515625" customWidth="1"/>
    <col min="6913" max="6913" width="24.28515625" customWidth="1"/>
    <col min="6914" max="6914" width="7" customWidth="1"/>
    <col min="6915" max="6915" width="5.28515625" customWidth="1"/>
    <col min="6916" max="6916" width="7.28515625" customWidth="1"/>
    <col min="6917" max="6917" width="5" customWidth="1"/>
    <col min="6918" max="6918" width="7.28515625" customWidth="1"/>
    <col min="6919" max="6919" width="4.140625" customWidth="1"/>
    <col min="6920" max="6921" width="0" hidden="1" customWidth="1"/>
    <col min="6923" max="6923" width="8.42578125" customWidth="1"/>
    <col min="6924" max="6924" width="10.140625" customWidth="1"/>
    <col min="6925" max="6925" width="10.5703125" customWidth="1"/>
    <col min="7164" max="7164" width="6.7109375" customWidth="1"/>
    <col min="7165" max="7165" width="13.28515625" customWidth="1"/>
    <col min="7166" max="7166" width="21.28515625" customWidth="1"/>
    <col min="7167" max="7167" width="11" customWidth="1"/>
    <col min="7168" max="7168" width="10.28515625" customWidth="1"/>
    <col min="7169" max="7169" width="24.28515625" customWidth="1"/>
    <col min="7170" max="7170" width="7" customWidth="1"/>
    <col min="7171" max="7171" width="5.28515625" customWidth="1"/>
    <col min="7172" max="7172" width="7.28515625" customWidth="1"/>
    <col min="7173" max="7173" width="5" customWidth="1"/>
    <col min="7174" max="7174" width="7.28515625" customWidth="1"/>
    <col min="7175" max="7175" width="4.140625" customWidth="1"/>
    <col min="7176" max="7177" width="0" hidden="1" customWidth="1"/>
    <col min="7179" max="7179" width="8.42578125" customWidth="1"/>
    <col min="7180" max="7180" width="10.140625" customWidth="1"/>
    <col min="7181" max="7181" width="10.5703125" customWidth="1"/>
    <col min="7420" max="7420" width="6.7109375" customWidth="1"/>
    <col min="7421" max="7421" width="13.28515625" customWidth="1"/>
    <col min="7422" max="7422" width="21.28515625" customWidth="1"/>
    <col min="7423" max="7423" width="11" customWidth="1"/>
    <col min="7424" max="7424" width="10.28515625" customWidth="1"/>
    <col min="7425" max="7425" width="24.28515625" customWidth="1"/>
    <col min="7426" max="7426" width="7" customWidth="1"/>
    <col min="7427" max="7427" width="5.28515625" customWidth="1"/>
    <col min="7428" max="7428" width="7.28515625" customWidth="1"/>
    <col min="7429" max="7429" width="5" customWidth="1"/>
    <col min="7430" max="7430" width="7.28515625" customWidth="1"/>
    <col min="7431" max="7431" width="4.140625" customWidth="1"/>
    <col min="7432" max="7433" width="0" hidden="1" customWidth="1"/>
    <col min="7435" max="7435" width="8.42578125" customWidth="1"/>
    <col min="7436" max="7436" width="10.140625" customWidth="1"/>
    <col min="7437" max="7437" width="10.5703125" customWidth="1"/>
    <col min="7676" max="7676" width="6.7109375" customWidth="1"/>
    <col min="7677" max="7677" width="13.28515625" customWidth="1"/>
    <col min="7678" max="7678" width="21.28515625" customWidth="1"/>
    <col min="7679" max="7679" width="11" customWidth="1"/>
    <col min="7680" max="7680" width="10.28515625" customWidth="1"/>
    <col min="7681" max="7681" width="24.28515625" customWidth="1"/>
    <col min="7682" max="7682" width="7" customWidth="1"/>
    <col min="7683" max="7683" width="5.28515625" customWidth="1"/>
    <col min="7684" max="7684" width="7.28515625" customWidth="1"/>
    <col min="7685" max="7685" width="5" customWidth="1"/>
    <col min="7686" max="7686" width="7.28515625" customWidth="1"/>
    <col min="7687" max="7687" width="4.140625" customWidth="1"/>
    <col min="7688" max="7689" width="0" hidden="1" customWidth="1"/>
    <col min="7691" max="7691" width="8.42578125" customWidth="1"/>
    <col min="7692" max="7692" width="10.140625" customWidth="1"/>
    <col min="7693" max="7693" width="10.5703125" customWidth="1"/>
    <col min="7932" max="7932" width="6.7109375" customWidth="1"/>
    <col min="7933" max="7933" width="13.28515625" customWidth="1"/>
    <col min="7934" max="7934" width="21.28515625" customWidth="1"/>
    <col min="7935" max="7935" width="11" customWidth="1"/>
    <col min="7936" max="7936" width="10.28515625" customWidth="1"/>
    <col min="7937" max="7937" width="24.28515625" customWidth="1"/>
    <col min="7938" max="7938" width="7" customWidth="1"/>
    <col min="7939" max="7939" width="5.28515625" customWidth="1"/>
    <col min="7940" max="7940" width="7.28515625" customWidth="1"/>
    <col min="7941" max="7941" width="5" customWidth="1"/>
    <col min="7942" max="7942" width="7.28515625" customWidth="1"/>
    <col min="7943" max="7943" width="4.140625" customWidth="1"/>
    <col min="7944" max="7945" width="0" hidden="1" customWidth="1"/>
    <col min="7947" max="7947" width="8.42578125" customWidth="1"/>
    <col min="7948" max="7948" width="10.140625" customWidth="1"/>
    <col min="7949" max="7949" width="10.5703125" customWidth="1"/>
    <col min="8188" max="8188" width="6.7109375" customWidth="1"/>
    <col min="8189" max="8189" width="13.28515625" customWidth="1"/>
    <col min="8190" max="8190" width="21.28515625" customWidth="1"/>
    <col min="8191" max="8191" width="11" customWidth="1"/>
    <col min="8192" max="8192" width="10.28515625" customWidth="1"/>
    <col min="8193" max="8193" width="24.28515625" customWidth="1"/>
    <col min="8194" max="8194" width="7" customWidth="1"/>
    <col min="8195" max="8195" width="5.28515625" customWidth="1"/>
    <col min="8196" max="8196" width="7.28515625" customWidth="1"/>
    <col min="8197" max="8197" width="5" customWidth="1"/>
    <col min="8198" max="8198" width="7.28515625" customWidth="1"/>
    <col min="8199" max="8199" width="4.140625" customWidth="1"/>
    <col min="8200" max="8201" width="0" hidden="1" customWidth="1"/>
    <col min="8203" max="8203" width="8.42578125" customWidth="1"/>
    <col min="8204" max="8204" width="10.140625" customWidth="1"/>
    <col min="8205" max="8205" width="10.5703125" customWidth="1"/>
    <col min="8444" max="8444" width="6.7109375" customWidth="1"/>
    <col min="8445" max="8445" width="13.28515625" customWidth="1"/>
    <col min="8446" max="8446" width="21.28515625" customWidth="1"/>
    <col min="8447" max="8447" width="11" customWidth="1"/>
    <col min="8448" max="8448" width="10.28515625" customWidth="1"/>
    <col min="8449" max="8449" width="24.28515625" customWidth="1"/>
    <col min="8450" max="8450" width="7" customWidth="1"/>
    <col min="8451" max="8451" width="5.28515625" customWidth="1"/>
    <col min="8452" max="8452" width="7.28515625" customWidth="1"/>
    <col min="8453" max="8453" width="5" customWidth="1"/>
    <col min="8454" max="8454" width="7.28515625" customWidth="1"/>
    <col min="8455" max="8455" width="4.140625" customWidth="1"/>
    <col min="8456" max="8457" width="0" hidden="1" customWidth="1"/>
    <col min="8459" max="8459" width="8.42578125" customWidth="1"/>
    <col min="8460" max="8460" width="10.140625" customWidth="1"/>
    <col min="8461" max="8461" width="10.5703125" customWidth="1"/>
    <col min="8700" max="8700" width="6.7109375" customWidth="1"/>
    <col min="8701" max="8701" width="13.28515625" customWidth="1"/>
    <col min="8702" max="8702" width="21.28515625" customWidth="1"/>
    <col min="8703" max="8703" width="11" customWidth="1"/>
    <col min="8704" max="8704" width="10.28515625" customWidth="1"/>
    <col min="8705" max="8705" width="24.28515625" customWidth="1"/>
    <col min="8706" max="8706" width="7" customWidth="1"/>
    <col min="8707" max="8707" width="5.28515625" customWidth="1"/>
    <col min="8708" max="8708" width="7.28515625" customWidth="1"/>
    <col min="8709" max="8709" width="5" customWidth="1"/>
    <col min="8710" max="8710" width="7.28515625" customWidth="1"/>
    <col min="8711" max="8711" width="4.140625" customWidth="1"/>
    <col min="8712" max="8713" width="0" hidden="1" customWidth="1"/>
    <col min="8715" max="8715" width="8.42578125" customWidth="1"/>
    <col min="8716" max="8716" width="10.140625" customWidth="1"/>
    <col min="8717" max="8717" width="10.5703125" customWidth="1"/>
    <col min="8956" max="8956" width="6.7109375" customWidth="1"/>
    <col min="8957" max="8957" width="13.28515625" customWidth="1"/>
    <col min="8958" max="8958" width="21.28515625" customWidth="1"/>
    <col min="8959" max="8959" width="11" customWidth="1"/>
    <col min="8960" max="8960" width="10.28515625" customWidth="1"/>
    <col min="8961" max="8961" width="24.28515625" customWidth="1"/>
    <col min="8962" max="8962" width="7" customWidth="1"/>
    <col min="8963" max="8963" width="5.28515625" customWidth="1"/>
    <col min="8964" max="8964" width="7.28515625" customWidth="1"/>
    <col min="8965" max="8965" width="5" customWidth="1"/>
    <col min="8966" max="8966" width="7.28515625" customWidth="1"/>
    <col min="8967" max="8967" width="4.140625" customWidth="1"/>
    <col min="8968" max="8969" width="0" hidden="1" customWidth="1"/>
    <col min="8971" max="8971" width="8.42578125" customWidth="1"/>
    <col min="8972" max="8972" width="10.140625" customWidth="1"/>
    <col min="8973" max="8973" width="10.5703125" customWidth="1"/>
    <col min="9212" max="9212" width="6.7109375" customWidth="1"/>
    <col min="9213" max="9213" width="13.28515625" customWidth="1"/>
    <col min="9214" max="9214" width="21.28515625" customWidth="1"/>
    <col min="9215" max="9215" width="11" customWidth="1"/>
    <col min="9216" max="9216" width="10.28515625" customWidth="1"/>
    <col min="9217" max="9217" width="24.28515625" customWidth="1"/>
    <col min="9218" max="9218" width="7" customWidth="1"/>
    <col min="9219" max="9219" width="5.28515625" customWidth="1"/>
    <col min="9220" max="9220" width="7.28515625" customWidth="1"/>
    <col min="9221" max="9221" width="5" customWidth="1"/>
    <col min="9222" max="9222" width="7.28515625" customWidth="1"/>
    <col min="9223" max="9223" width="4.140625" customWidth="1"/>
    <col min="9224" max="9225" width="0" hidden="1" customWidth="1"/>
    <col min="9227" max="9227" width="8.42578125" customWidth="1"/>
    <col min="9228" max="9228" width="10.140625" customWidth="1"/>
    <col min="9229" max="9229" width="10.5703125" customWidth="1"/>
    <col min="9468" max="9468" width="6.7109375" customWidth="1"/>
    <col min="9469" max="9469" width="13.28515625" customWidth="1"/>
    <col min="9470" max="9470" width="21.28515625" customWidth="1"/>
    <col min="9471" max="9471" width="11" customWidth="1"/>
    <col min="9472" max="9472" width="10.28515625" customWidth="1"/>
    <col min="9473" max="9473" width="24.28515625" customWidth="1"/>
    <col min="9474" max="9474" width="7" customWidth="1"/>
    <col min="9475" max="9475" width="5.28515625" customWidth="1"/>
    <col min="9476" max="9476" width="7.28515625" customWidth="1"/>
    <col min="9477" max="9477" width="5" customWidth="1"/>
    <col min="9478" max="9478" width="7.28515625" customWidth="1"/>
    <col min="9479" max="9479" width="4.140625" customWidth="1"/>
    <col min="9480" max="9481" width="0" hidden="1" customWidth="1"/>
    <col min="9483" max="9483" width="8.42578125" customWidth="1"/>
    <col min="9484" max="9484" width="10.140625" customWidth="1"/>
    <col min="9485" max="9485" width="10.5703125" customWidth="1"/>
    <col min="9724" max="9724" width="6.7109375" customWidth="1"/>
    <col min="9725" max="9725" width="13.28515625" customWidth="1"/>
    <col min="9726" max="9726" width="21.28515625" customWidth="1"/>
    <col min="9727" max="9727" width="11" customWidth="1"/>
    <col min="9728" max="9728" width="10.28515625" customWidth="1"/>
    <col min="9729" max="9729" width="24.28515625" customWidth="1"/>
    <col min="9730" max="9730" width="7" customWidth="1"/>
    <col min="9731" max="9731" width="5.28515625" customWidth="1"/>
    <col min="9732" max="9732" width="7.28515625" customWidth="1"/>
    <col min="9733" max="9733" width="5" customWidth="1"/>
    <col min="9734" max="9734" width="7.28515625" customWidth="1"/>
    <col min="9735" max="9735" width="4.140625" customWidth="1"/>
    <col min="9736" max="9737" width="0" hidden="1" customWidth="1"/>
    <col min="9739" max="9739" width="8.42578125" customWidth="1"/>
    <col min="9740" max="9740" width="10.140625" customWidth="1"/>
    <col min="9741" max="9741" width="10.5703125" customWidth="1"/>
    <col min="9980" max="9980" width="6.7109375" customWidth="1"/>
    <col min="9981" max="9981" width="13.28515625" customWidth="1"/>
    <col min="9982" max="9982" width="21.28515625" customWidth="1"/>
    <col min="9983" max="9983" width="11" customWidth="1"/>
    <col min="9984" max="9984" width="10.28515625" customWidth="1"/>
    <col min="9985" max="9985" width="24.28515625" customWidth="1"/>
    <col min="9986" max="9986" width="7" customWidth="1"/>
    <col min="9987" max="9987" width="5.28515625" customWidth="1"/>
    <col min="9988" max="9988" width="7.28515625" customWidth="1"/>
    <col min="9989" max="9989" width="5" customWidth="1"/>
    <col min="9990" max="9990" width="7.28515625" customWidth="1"/>
    <col min="9991" max="9991" width="4.140625" customWidth="1"/>
    <col min="9992" max="9993" width="0" hidden="1" customWidth="1"/>
    <col min="9995" max="9995" width="8.42578125" customWidth="1"/>
    <col min="9996" max="9996" width="10.140625" customWidth="1"/>
    <col min="9997" max="9997" width="10.5703125" customWidth="1"/>
    <col min="10236" max="10236" width="6.7109375" customWidth="1"/>
    <col min="10237" max="10237" width="13.28515625" customWidth="1"/>
    <col min="10238" max="10238" width="21.28515625" customWidth="1"/>
    <col min="10239" max="10239" width="11" customWidth="1"/>
    <col min="10240" max="10240" width="10.28515625" customWidth="1"/>
    <col min="10241" max="10241" width="24.28515625" customWidth="1"/>
    <col min="10242" max="10242" width="7" customWidth="1"/>
    <col min="10243" max="10243" width="5.28515625" customWidth="1"/>
    <col min="10244" max="10244" width="7.28515625" customWidth="1"/>
    <col min="10245" max="10245" width="5" customWidth="1"/>
    <col min="10246" max="10246" width="7.28515625" customWidth="1"/>
    <col min="10247" max="10247" width="4.140625" customWidth="1"/>
    <col min="10248" max="10249" width="0" hidden="1" customWidth="1"/>
    <col min="10251" max="10251" width="8.42578125" customWidth="1"/>
    <col min="10252" max="10252" width="10.140625" customWidth="1"/>
    <col min="10253" max="10253" width="10.5703125" customWidth="1"/>
    <col min="10492" max="10492" width="6.7109375" customWidth="1"/>
    <col min="10493" max="10493" width="13.28515625" customWidth="1"/>
    <col min="10494" max="10494" width="21.28515625" customWidth="1"/>
    <col min="10495" max="10495" width="11" customWidth="1"/>
    <col min="10496" max="10496" width="10.28515625" customWidth="1"/>
    <col min="10497" max="10497" width="24.28515625" customWidth="1"/>
    <col min="10498" max="10498" width="7" customWidth="1"/>
    <col min="10499" max="10499" width="5.28515625" customWidth="1"/>
    <col min="10500" max="10500" width="7.28515625" customWidth="1"/>
    <col min="10501" max="10501" width="5" customWidth="1"/>
    <col min="10502" max="10502" width="7.28515625" customWidth="1"/>
    <col min="10503" max="10503" width="4.140625" customWidth="1"/>
    <col min="10504" max="10505" width="0" hidden="1" customWidth="1"/>
    <col min="10507" max="10507" width="8.42578125" customWidth="1"/>
    <col min="10508" max="10508" width="10.140625" customWidth="1"/>
    <col min="10509" max="10509" width="10.5703125" customWidth="1"/>
    <col min="10748" max="10748" width="6.7109375" customWidth="1"/>
    <col min="10749" max="10749" width="13.28515625" customWidth="1"/>
    <col min="10750" max="10750" width="21.28515625" customWidth="1"/>
    <col min="10751" max="10751" width="11" customWidth="1"/>
    <col min="10752" max="10752" width="10.28515625" customWidth="1"/>
    <col min="10753" max="10753" width="24.28515625" customWidth="1"/>
    <col min="10754" max="10754" width="7" customWidth="1"/>
    <col min="10755" max="10755" width="5.28515625" customWidth="1"/>
    <col min="10756" max="10756" width="7.28515625" customWidth="1"/>
    <col min="10757" max="10757" width="5" customWidth="1"/>
    <col min="10758" max="10758" width="7.28515625" customWidth="1"/>
    <col min="10759" max="10759" width="4.140625" customWidth="1"/>
    <col min="10760" max="10761" width="0" hidden="1" customWidth="1"/>
    <col min="10763" max="10763" width="8.42578125" customWidth="1"/>
    <col min="10764" max="10764" width="10.140625" customWidth="1"/>
    <col min="10765" max="10765" width="10.5703125" customWidth="1"/>
    <col min="11004" max="11004" width="6.7109375" customWidth="1"/>
    <col min="11005" max="11005" width="13.28515625" customWidth="1"/>
    <col min="11006" max="11006" width="21.28515625" customWidth="1"/>
    <col min="11007" max="11007" width="11" customWidth="1"/>
    <col min="11008" max="11008" width="10.28515625" customWidth="1"/>
    <col min="11009" max="11009" width="24.28515625" customWidth="1"/>
    <col min="11010" max="11010" width="7" customWidth="1"/>
    <col min="11011" max="11011" width="5.28515625" customWidth="1"/>
    <col min="11012" max="11012" width="7.28515625" customWidth="1"/>
    <col min="11013" max="11013" width="5" customWidth="1"/>
    <col min="11014" max="11014" width="7.28515625" customWidth="1"/>
    <col min="11015" max="11015" width="4.140625" customWidth="1"/>
    <col min="11016" max="11017" width="0" hidden="1" customWidth="1"/>
    <col min="11019" max="11019" width="8.42578125" customWidth="1"/>
    <col min="11020" max="11020" width="10.140625" customWidth="1"/>
    <col min="11021" max="11021" width="10.5703125" customWidth="1"/>
    <col min="11260" max="11260" width="6.7109375" customWidth="1"/>
    <col min="11261" max="11261" width="13.28515625" customWidth="1"/>
    <col min="11262" max="11262" width="21.28515625" customWidth="1"/>
    <col min="11263" max="11263" width="11" customWidth="1"/>
    <col min="11264" max="11264" width="10.28515625" customWidth="1"/>
    <col min="11265" max="11265" width="24.28515625" customWidth="1"/>
    <col min="11266" max="11266" width="7" customWidth="1"/>
    <col min="11267" max="11267" width="5.28515625" customWidth="1"/>
    <col min="11268" max="11268" width="7.28515625" customWidth="1"/>
    <col min="11269" max="11269" width="5" customWidth="1"/>
    <col min="11270" max="11270" width="7.28515625" customWidth="1"/>
    <col min="11271" max="11271" width="4.140625" customWidth="1"/>
    <col min="11272" max="11273" width="0" hidden="1" customWidth="1"/>
    <col min="11275" max="11275" width="8.42578125" customWidth="1"/>
    <col min="11276" max="11276" width="10.140625" customWidth="1"/>
    <col min="11277" max="11277" width="10.5703125" customWidth="1"/>
    <col min="11516" max="11516" width="6.7109375" customWidth="1"/>
    <col min="11517" max="11517" width="13.28515625" customWidth="1"/>
    <col min="11518" max="11518" width="21.28515625" customWidth="1"/>
    <col min="11519" max="11519" width="11" customWidth="1"/>
    <col min="11520" max="11520" width="10.28515625" customWidth="1"/>
    <col min="11521" max="11521" width="24.28515625" customWidth="1"/>
    <col min="11522" max="11522" width="7" customWidth="1"/>
    <col min="11523" max="11523" width="5.28515625" customWidth="1"/>
    <col min="11524" max="11524" width="7.28515625" customWidth="1"/>
    <col min="11525" max="11525" width="5" customWidth="1"/>
    <col min="11526" max="11526" width="7.28515625" customWidth="1"/>
    <col min="11527" max="11527" width="4.140625" customWidth="1"/>
    <col min="11528" max="11529" width="0" hidden="1" customWidth="1"/>
    <col min="11531" max="11531" width="8.42578125" customWidth="1"/>
    <col min="11532" max="11532" width="10.140625" customWidth="1"/>
    <col min="11533" max="11533" width="10.5703125" customWidth="1"/>
    <col min="11772" max="11772" width="6.7109375" customWidth="1"/>
    <col min="11773" max="11773" width="13.28515625" customWidth="1"/>
    <col min="11774" max="11774" width="21.28515625" customWidth="1"/>
    <col min="11775" max="11775" width="11" customWidth="1"/>
    <col min="11776" max="11776" width="10.28515625" customWidth="1"/>
    <col min="11777" max="11777" width="24.28515625" customWidth="1"/>
    <col min="11778" max="11778" width="7" customWidth="1"/>
    <col min="11779" max="11779" width="5.28515625" customWidth="1"/>
    <col min="11780" max="11780" width="7.28515625" customWidth="1"/>
    <col min="11781" max="11781" width="5" customWidth="1"/>
    <col min="11782" max="11782" width="7.28515625" customWidth="1"/>
    <col min="11783" max="11783" width="4.140625" customWidth="1"/>
    <col min="11784" max="11785" width="0" hidden="1" customWidth="1"/>
    <col min="11787" max="11787" width="8.42578125" customWidth="1"/>
    <col min="11788" max="11788" width="10.140625" customWidth="1"/>
    <col min="11789" max="11789" width="10.5703125" customWidth="1"/>
    <col min="12028" max="12028" width="6.7109375" customWidth="1"/>
    <col min="12029" max="12029" width="13.28515625" customWidth="1"/>
    <col min="12030" max="12030" width="21.28515625" customWidth="1"/>
    <col min="12031" max="12031" width="11" customWidth="1"/>
    <col min="12032" max="12032" width="10.28515625" customWidth="1"/>
    <col min="12033" max="12033" width="24.28515625" customWidth="1"/>
    <col min="12034" max="12034" width="7" customWidth="1"/>
    <col min="12035" max="12035" width="5.28515625" customWidth="1"/>
    <col min="12036" max="12036" width="7.28515625" customWidth="1"/>
    <col min="12037" max="12037" width="5" customWidth="1"/>
    <col min="12038" max="12038" width="7.28515625" customWidth="1"/>
    <col min="12039" max="12039" width="4.140625" customWidth="1"/>
    <col min="12040" max="12041" width="0" hidden="1" customWidth="1"/>
    <col min="12043" max="12043" width="8.42578125" customWidth="1"/>
    <col min="12044" max="12044" width="10.140625" customWidth="1"/>
    <col min="12045" max="12045" width="10.5703125" customWidth="1"/>
    <col min="12284" max="12284" width="6.7109375" customWidth="1"/>
    <col min="12285" max="12285" width="13.28515625" customWidth="1"/>
    <col min="12286" max="12286" width="21.28515625" customWidth="1"/>
    <col min="12287" max="12287" width="11" customWidth="1"/>
    <col min="12288" max="12288" width="10.28515625" customWidth="1"/>
    <col min="12289" max="12289" width="24.28515625" customWidth="1"/>
    <col min="12290" max="12290" width="7" customWidth="1"/>
    <col min="12291" max="12291" width="5.28515625" customWidth="1"/>
    <col min="12292" max="12292" width="7.28515625" customWidth="1"/>
    <col min="12293" max="12293" width="5" customWidth="1"/>
    <col min="12294" max="12294" width="7.28515625" customWidth="1"/>
    <col min="12295" max="12295" width="4.140625" customWidth="1"/>
    <col min="12296" max="12297" width="0" hidden="1" customWidth="1"/>
    <col min="12299" max="12299" width="8.42578125" customWidth="1"/>
    <col min="12300" max="12300" width="10.140625" customWidth="1"/>
    <col min="12301" max="12301" width="10.5703125" customWidth="1"/>
    <col min="12540" max="12540" width="6.7109375" customWidth="1"/>
    <col min="12541" max="12541" width="13.28515625" customWidth="1"/>
    <col min="12542" max="12542" width="21.28515625" customWidth="1"/>
    <col min="12543" max="12543" width="11" customWidth="1"/>
    <col min="12544" max="12544" width="10.28515625" customWidth="1"/>
    <col min="12545" max="12545" width="24.28515625" customWidth="1"/>
    <col min="12546" max="12546" width="7" customWidth="1"/>
    <col min="12547" max="12547" width="5.28515625" customWidth="1"/>
    <col min="12548" max="12548" width="7.28515625" customWidth="1"/>
    <col min="12549" max="12549" width="5" customWidth="1"/>
    <col min="12550" max="12550" width="7.28515625" customWidth="1"/>
    <col min="12551" max="12551" width="4.140625" customWidth="1"/>
    <col min="12552" max="12553" width="0" hidden="1" customWidth="1"/>
    <col min="12555" max="12555" width="8.42578125" customWidth="1"/>
    <col min="12556" max="12556" width="10.140625" customWidth="1"/>
    <col min="12557" max="12557" width="10.5703125" customWidth="1"/>
    <col min="12796" max="12796" width="6.7109375" customWidth="1"/>
    <col min="12797" max="12797" width="13.28515625" customWidth="1"/>
    <col min="12798" max="12798" width="21.28515625" customWidth="1"/>
    <col min="12799" max="12799" width="11" customWidth="1"/>
    <col min="12800" max="12800" width="10.28515625" customWidth="1"/>
    <col min="12801" max="12801" width="24.28515625" customWidth="1"/>
    <col min="12802" max="12802" width="7" customWidth="1"/>
    <col min="12803" max="12803" width="5.28515625" customWidth="1"/>
    <col min="12804" max="12804" width="7.28515625" customWidth="1"/>
    <col min="12805" max="12805" width="5" customWidth="1"/>
    <col min="12806" max="12806" width="7.28515625" customWidth="1"/>
    <col min="12807" max="12807" width="4.140625" customWidth="1"/>
    <col min="12808" max="12809" width="0" hidden="1" customWidth="1"/>
    <col min="12811" max="12811" width="8.42578125" customWidth="1"/>
    <col min="12812" max="12812" width="10.140625" customWidth="1"/>
    <col min="12813" max="12813" width="10.5703125" customWidth="1"/>
    <col min="13052" max="13052" width="6.7109375" customWidth="1"/>
    <col min="13053" max="13053" width="13.28515625" customWidth="1"/>
    <col min="13054" max="13054" width="21.28515625" customWidth="1"/>
    <col min="13055" max="13055" width="11" customWidth="1"/>
    <col min="13056" max="13056" width="10.28515625" customWidth="1"/>
    <col min="13057" max="13057" width="24.28515625" customWidth="1"/>
    <col min="13058" max="13058" width="7" customWidth="1"/>
    <col min="13059" max="13059" width="5.28515625" customWidth="1"/>
    <col min="13060" max="13060" width="7.28515625" customWidth="1"/>
    <col min="13061" max="13061" width="5" customWidth="1"/>
    <col min="13062" max="13062" width="7.28515625" customWidth="1"/>
    <col min="13063" max="13063" width="4.140625" customWidth="1"/>
    <col min="13064" max="13065" width="0" hidden="1" customWidth="1"/>
    <col min="13067" max="13067" width="8.42578125" customWidth="1"/>
    <col min="13068" max="13068" width="10.140625" customWidth="1"/>
    <col min="13069" max="13069" width="10.5703125" customWidth="1"/>
    <col min="13308" max="13308" width="6.7109375" customWidth="1"/>
    <col min="13309" max="13309" width="13.28515625" customWidth="1"/>
    <col min="13310" max="13310" width="21.28515625" customWidth="1"/>
    <col min="13311" max="13311" width="11" customWidth="1"/>
    <col min="13312" max="13312" width="10.28515625" customWidth="1"/>
    <col min="13313" max="13313" width="24.28515625" customWidth="1"/>
    <col min="13314" max="13314" width="7" customWidth="1"/>
    <col min="13315" max="13315" width="5.28515625" customWidth="1"/>
    <col min="13316" max="13316" width="7.28515625" customWidth="1"/>
    <col min="13317" max="13317" width="5" customWidth="1"/>
    <col min="13318" max="13318" width="7.28515625" customWidth="1"/>
    <col min="13319" max="13319" width="4.140625" customWidth="1"/>
    <col min="13320" max="13321" width="0" hidden="1" customWidth="1"/>
    <col min="13323" max="13323" width="8.42578125" customWidth="1"/>
    <col min="13324" max="13324" width="10.140625" customWidth="1"/>
    <col min="13325" max="13325" width="10.5703125" customWidth="1"/>
    <col min="13564" max="13564" width="6.7109375" customWidth="1"/>
    <col min="13565" max="13565" width="13.28515625" customWidth="1"/>
    <col min="13566" max="13566" width="21.28515625" customWidth="1"/>
    <col min="13567" max="13567" width="11" customWidth="1"/>
    <col min="13568" max="13568" width="10.28515625" customWidth="1"/>
    <col min="13569" max="13569" width="24.28515625" customWidth="1"/>
    <col min="13570" max="13570" width="7" customWidth="1"/>
    <col min="13571" max="13571" width="5.28515625" customWidth="1"/>
    <col min="13572" max="13572" width="7.28515625" customWidth="1"/>
    <col min="13573" max="13573" width="5" customWidth="1"/>
    <col min="13574" max="13574" width="7.28515625" customWidth="1"/>
    <col min="13575" max="13575" width="4.140625" customWidth="1"/>
    <col min="13576" max="13577" width="0" hidden="1" customWidth="1"/>
    <col min="13579" max="13579" width="8.42578125" customWidth="1"/>
    <col min="13580" max="13580" width="10.140625" customWidth="1"/>
    <col min="13581" max="13581" width="10.5703125" customWidth="1"/>
    <col min="13820" max="13820" width="6.7109375" customWidth="1"/>
    <col min="13821" max="13821" width="13.28515625" customWidth="1"/>
    <col min="13822" max="13822" width="21.28515625" customWidth="1"/>
    <col min="13823" max="13823" width="11" customWidth="1"/>
    <col min="13824" max="13824" width="10.28515625" customWidth="1"/>
    <col min="13825" max="13825" width="24.28515625" customWidth="1"/>
    <col min="13826" max="13826" width="7" customWidth="1"/>
    <col min="13827" max="13827" width="5.28515625" customWidth="1"/>
    <col min="13828" max="13828" width="7.28515625" customWidth="1"/>
    <col min="13829" max="13829" width="5" customWidth="1"/>
    <col min="13830" max="13830" width="7.28515625" customWidth="1"/>
    <col min="13831" max="13831" width="4.140625" customWidth="1"/>
    <col min="13832" max="13833" width="0" hidden="1" customWidth="1"/>
    <col min="13835" max="13835" width="8.42578125" customWidth="1"/>
    <col min="13836" max="13836" width="10.140625" customWidth="1"/>
    <col min="13837" max="13837" width="10.5703125" customWidth="1"/>
    <col min="14076" max="14076" width="6.7109375" customWidth="1"/>
    <col min="14077" max="14077" width="13.28515625" customWidth="1"/>
    <col min="14078" max="14078" width="21.28515625" customWidth="1"/>
    <col min="14079" max="14079" width="11" customWidth="1"/>
    <col min="14080" max="14080" width="10.28515625" customWidth="1"/>
    <col min="14081" max="14081" width="24.28515625" customWidth="1"/>
    <col min="14082" max="14082" width="7" customWidth="1"/>
    <col min="14083" max="14083" width="5.28515625" customWidth="1"/>
    <col min="14084" max="14084" width="7.28515625" customWidth="1"/>
    <col min="14085" max="14085" width="5" customWidth="1"/>
    <col min="14086" max="14086" width="7.28515625" customWidth="1"/>
    <col min="14087" max="14087" width="4.140625" customWidth="1"/>
    <col min="14088" max="14089" width="0" hidden="1" customWidth="1"/>
    <col min="14091" max="14091" width="8.42578125" customWidth="1"/>
    <col min="14092" max="14092" width="10.140625" customWidth="1"/>
    <col min="14093" max="14093" width="10.5703125" customWidth="1"/>
    <col min="14332" max="14332" width="6.7109375" customWidth="1"/>
    <col min="14333" max="14333" width="13.28515625" customWidth="1"/>
    <col min="14334" max="14334" width="21.28515625" customWidth="1"/>
    <col min="14335" max="14335" width="11" customWidth="1"/>
    <col min="14336" max="14336" width="10.28515625" customWidth="1"/>
    <col min="14337" max="14337" width="24.28515625" customWidth="1"/>
    <col min="14338" max="14338" width="7" customWidth="1"/>
    <col min="14339" max="14339" width="5.28515625" customWidth="1"/>
    <col min="14340" max="14340" width="7.28515625" customWidth="1"/>
    <col min="14341" max="14341" width="5" customWidth="1"/>
    <col min="14342" max="14342" width="7.28515625" customWidth="1"/>
    <col min="14343" max="14343" width="4.140625" customWidth="1"/>
    <col min="14344" max="14345" width="0" hidden="1" customWidth="1"/>
    <col min="14347" max="14347" width="8.42578125" customWidth="1"/>
    <col min="14348" max="14348" width="10.140625" customWidth="1"/>
    <col min="14349" max="14349" width="10.5703125" customWidth="1"/>
    <col min="14588" max="14588" width="6.7109375" customWidth="1"/>
    <col min="14589" max="14589" width="13.28515625" customWidth="1"/>
    <col min="14590" max="14590" width="21.28515625" customWidth="1"/>
    <col min="14591" max="14591" width="11" customWidth="1"/>
    <col min="14592" max="14592" width="10.28515625" customWidth="1"/>
    <col min="14593" max="14593" width="24.28515625" customWidth="1"/>
    <col min="14594" max="14594" width="7" customWidth="1"/>
    <col min="14595" max="14595" width="5.28515625" customWidth="1"/>
    <col min="14596" max="14596" width="7.28515625" customWidth="1"/>
    <col min="14597" max="14597" width="5" customWidth="1"/>
    <col min="14598" max="14598" width="7.28515625" customWidth="1"/>
    <col min="14599" max="14599" width="4.140625" customWidth="1"/>
    <col min="14600" max="14601" width="0" hidden="1" customWidth="1"/>
    <col min="14603" max="14603" width="8.42578125" customWidth="1"/>
    <col min="14604" max="14604" width="10.140625" customWidth="1"/>
    <col min="14605" max="14605" width="10.5703125" customWidth="1"/>
    <col min="14844" max="14844" width="6.7109375" customWidth="1"/>
    <col min="14845" max="14845" width="13.28515625" customWidth="1"/>
    <col min="14846" max="14846" width="21.28515625" customWidth="1"/>
    <col min="14847" max="14847" width="11" customWidth="1"/>
    <col min="14848" max="14848" width="10.28515625" customWidth="1"/>
    <col min="14849" max="14849" width="24.28515625" customWidth="1"/>
    <col min="14850" max="14850" width="7" customWidth="1"/>
    <col min="14851" max="14851" width="5.28515625" customWidth="1"/>
    <col min="14852" max="14852" width="7.28515625" customWidth="1"/>
    <col min="14853" max="14853" width="5" customWidth="1"/>
    <col min="14854" max="14854" width="7.28515625" customWidth="1"/>
    <col min="14855" max="14855" width="4.140625" customWidth="1"/>
    <col min="14856" max="14857" width="0" hidden="1" customWidth="1"/>
    <col min="14859" max="14859" width="8.42578125" customWidth="1"/>
    <col min="14860" max="14860" width="10.140625" customWidth="1"/>
    <col min="14861" max="14861" width="10.5703125" customWidth="1"/>
    <col min="15100" max="15100" width="6.7109375" customWidth="1"/>
    <col min="15101" max="15101" width="13.28515625" customWidth="1"/>
    <col min="15102" max="15102" width="21.28515625" customWidth="1"/>
    <col min="15103" max="15103" width="11" customWidth="1"/>
    <col min="15104" max="15104" width="10.28515625" customWidth="1"/>
    <col min="15105" max="15105" width="24.28515625" customWidth="1"/>
    <col min="15106" max="15106" width="7" customWidth="1"/>
    <col min="15107" max="15107" width="5.28515625" customWidth="1"/>
    <col min="15108" max="15108" width="7.28515625" customWidth="1"/>
    <col min="15109" max="15109" width="5" customWidth="1"/>
    <col min="15110" max="15110" width="7.28515625" customWidth="1"/>
    <col min="15111" max="15111" width="4.140625" customWidth="1"/>
    <col min="15112" max="15113" width="0" hidden="1" customWidth="1"/>
    <col min="15115" max="15115" width="8.42578125" customWidth="1"/>
    <col min="15116" max="15116" width="10.140625" customWidth="1"/>
    <col min="15117" max="15117" width="10.5703125" customWidth="1"/>
    <col min="15356" max="15356" width="6.7109375" customWidth="1"/>
    <col min="15357" max="15357" width="13.28515625" customWidth="1"/>
    <col min="15358" max="15358" width="21.28515625" customWidth="1"/>
    <col min="15359" max="15359" width="11" customWidth="1"/>
    <col min="15360" max="15360" width="10.28515625" customWidth="1"/>
    <col min="15361" max="15361" width="24.28515625" customWidth="1"/>
    <col min="15362" max="15362" width="7" customWidth="1"/>
    <col min="15363" max="15363" width="5.28515625" customWidth="1"/>
    <col min="15364" max="15364" width="7.28515625" customWidth="1"/>
    <col min="15365" max="15365" width="5" customWidth="1"/>
    <col min="15366" max="15366" width="7.28515625" customWidth="1"/>
    <col min="15367" max="15367" width="4.140625" customWidth="1"/>
    <col min="15368" max="15369" width="0" hidden="1" customWidth="1"/>
    <col min="15371" max="15371" width="8.42578125" customWidth="1"/>
    <col min="15372" max="15372" width="10.140625" customWidth="1"/>
    <col min="15373" max="15373" width="10.5703125" customWidth="1"/>
    <col min="15612" max="15612" width="6.7109375" customWidth="1"/>
    <col min="15613" max="15613" width="13.28515625" customWidth="1"/>
    <col min="15614" max="15614" width="21.28515625" customWidth="1"/>
    <col min="15615" max="15615" width="11" customWidth="1"/>
    <col min="15616" max="15616" width="10.28515625" customWidth="1"/>
    <col min="15617" max="15617" width="24.28515625" customWidth="1"/>
    <col min="15618" max="15618" width="7" customWidth="1"/>
    <col min="15619" max="15619" width="5.28515625" customWidth="1"/>
    <col min="15620" max="15620" width="7.28515625" customWidth="1"/>
    <col min="15621" max="15621" width="5" customWidth="1"/>
    <col min="15622" max="15622" width="7.28515625" customWidth="1"/>
    <col min="15623" max="15623" width="4.140625" customWidth="1"/>
    <col min="15624" max="15625" width="0" hidden="1" customWidth="1"/>
    <col min="15627" max="15627" width="8.42578125" customWidth="1"/>
    <col min="15628" max="15628" width="10.140625" customWidth="1"/>
    <col min="15629" max="15629" width="10.5703125" customWidth="1"/>
    <col min="15868" max="15868" width="6.7109375" customWidth="1"/>
    <col min="15869" max="15869" width="13.28515625" customWidth="1"/>
    <col min="15870" max="15870" width="21.28515625" customWidth="1"/>
    <col min="15871" max="15871" width="11" customWidth="1"/>
    <col min="15872" max="15872" width="10.28515625" customWidth="1"/>
    <col min="15873" max="15873" width="24.28515625" customWidth="1"/>
    <col min="15874" max="15874" width="7" customWidth="1"/>
    <col min="15875" max="15875" width="5.28515625" customWidth="1"/>
    <col min="15876" max="15876" width="7.28515625" customWidth="1"/>
    <col min="15877" max="15877" width="5" customWidth="1"/>
    <col min="15878" max="15878" width="7.28515625" customWidth="1"/>
    <col min="15879" max="15879" width="4.140625" customWidth="1"/>
    <col min="15880" max="15881" width="0" hidden="1" customWidth="1"/>
    <col min="15883" max="15883" width="8.42578125" customWidth="1"/>
    <col min="15884" max="15884" width="10.140625" customWidth="1"/>
    <col min="15885" max="15885" width="10.5703125" customWidth="1"/>
    <col min="16124" max="16124" width="6.7109375" customWidth="1"/>
    <col min="16125" max="16125" width="13.28515625" customWidth="1"/>
    <col min="16126" max="16126" width="21.28515625" customWidth="1"/>
    <col min="16127" max="16127" width="11" customWidth="1"/>
    <col min="16128" max="16128" width="10.28515625" customWidth="1"/>
    <col min="16129" max="16129" width="24.28515625" customWidth="1"/>
    <col min="16130" max="16130" width="7" customWidth="1"/>
    <col min="16131" max="16131" width="5.28515625" customWidth="1"/>
    <col min="16132" max="16132" width="7.28515625" customWidth="1"/>
    <col min="16133" max="16133" width="5" customWidth="1"/>
    <col min="16134" max="16134" width="7.28515625" customWidth="1"/>
    <col min="16135" max="16135" width="4.140625" customWidth="1"/>
    <col min="16136" max="16137" width="0" hidden="1" customWidth="1"/>
    <col min="16139" max="16139" width="8.42578125" customWidth="1"/>
    <col min="16140" max="16140" width="10.140625" customWidth="1"/>
    <col min="16141" max="16141" width="10.5703125" customWidth="1"/>
  </cols>
  <sheetData>
    <row r="1" spans="1:13" ht="2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4.9000000000000004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21" x14ac:dyDescent="0.2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9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x14ac:dyDescent="0.2">
      <c r="A5" s="77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28.5" x14ac:dyDescent="0.2">
      <c r="A6" s="78" t="s">
        <v>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ht="21" x14ac:dyDescent="0.2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ht="8.4499999999999993" customHeight="1" thickBo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9.5" thickTop="1" x14ac:dyDescent="0.2">
      <c r="A9" s="81" t="s">
        <v>5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</row>
    <row r="10" spans="1:13" ht="18.75" x14ac:dyDescent="0.2">
      <c r="A10" s="84" t="s">
        <v>61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85"/>
    </row>
    <row r="11" spans="1:13" ht="18.75" x14ac:dyDescent="0.2">
      <c r="A11" s="86" t="s">
        <v>62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87"/>
    </row>
    <row r="12" spans="1:13" ht="21" x14ac:dyDescent="0.2">
      <c r="A12" s="73" t="s">
        <v>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</row>
    <row r="13" spans="1:13" ht="15.75" x14ac:dyDescent="0.2">
      <c r="A13" s="92" t="s">
        <v>6</v>
      </c>
      <c r="B13" s="93"/>
      <c r="C13" s="93"/>
      <c r="D13" s="93"/>
      <c r="E13" s="2"/>
      <c r="F13" s="3"/>
      <c r="G13" s="4"/>
      <c r="H13" s="5"/>
      <c r="I13" s="5"/>
      <c r="J13" s="5"/>
      <c r="K13" s="6"/>
      <c r="L13" s="7"/>
      <c r="M13" s="8" t="s">
        <v>52</v>
      </c>
    </row>
    <row r="14" spans="1:13" ht="15.75" x14ac:dyDescent="0.2">
      <c r="A14" s="94" t="s">
        <v>51</v>
      </c>
      <c r="B14" s="95"/>
      <c r="C14" s="95"/>
      <c r="D14" s="95"/>
      <c r="E14" s="9"/>
      <c r="F14" s="10"/>
      <c r="G14" s="11"/>
      <c r="H14" s="12"/>
      <c r="I14" s="12"/>
      <c r="J14" s="12"/>
      <c r="K14" s="13"/>
      <c r="L14" s="14"/>
      <c r="M14" s="15" t="s">
        <v>53</v>
      </c>
    </row>
    <row r="15" spans="1:13" ht="15" x14ac:dyDescent="0.2">
      <c r="A15" s="96" t="s">
        <v>7</v>
      </c>
      <c r="B15" s="97"/>
      <c r="C15" s="97"/>
      <c r="D15" s="97"/>
      <c r="E15" s="97"/>
      <c r="F15" s="97"/>
      <c r="G15" s="98"/>
      <c r="H15" s="99" t="s">
        <v>8</v>
      </c>
      <c r="I15" s="100"/>
      <c r="J15" s="100"/>
      <c r="K15" s="100"/>
      <c r="L15" s="100"/>
      <c r="M15" s="101"/>
    </row>
    <row r="16" spans="1:13" ht="15" x14ac:dyDescent="0.2">
      <c r="A16" s="16"/>
      <c r="B16" s="17"/>
      <c r="C16" s="17"/>
      <c r="D16" s="18"/>
      <c r="E16" s="19" t="s">
        <v>2</v>
      </c>
      <c r="F16" s="18"/>
      <c r="G16" s="19"/>
      <c r="H16" s="102" t="s">
        <v>9</v>
      </c>
      <c r="I16" s="103"/>
      <c r="J16" s="103"/>
      <c r="K16" s="103"/>
      <c r="L16" s="103"/>
      <c r="M16" s="104"/>
    </row>
    <row r="17" spans="1:16" ht="15" x14ac:dyDescent="0.2">
      <c r="A17" s="16" t="s">
        <v>10</v>
      </c>
      <c r="B17" s="17"/>
      <c r="C17" s="17"/>
      <c r="D17" s="19"/>
      <c r="E17" s="22"/>
      <c r="F17" s="18"/>
      <c r="G17" s="23" t="s">
        <v>54</v>
      </c>
      <c r="H17" s="102" t="s">
        <v>11</v>
      </c>
      <c r="I17" s="103"/>
      <c r="J17" s="103"/>
      <c r="K17" s="103"/>
      <c r="L17" s="103"/>
      <c r="M17" s="104"/>
    </row>
    <row r="18" spans="1:16" ht="15" x14ac:dyDescent="0.2">
      <c r="A18" s="16" t="s">
        <v>12</v>
      </c>
      <c r="B18" s="17"/>
      <c r="C18" s="17"/>
      <c r="D18" s="19"/>
      <c r="E18" s="22"/>
      <c r="F18" s="18"/>
      <c r="G18" s="23" t="s">
        <v>55</v>
      </c>
      <c r="H18" s="102" t="s">
        <v>13</v>
      </c>
      <c r="I18" s="103"/>
      <c r="J18" s="103"/>
      <c r="K18" s="103"/>
      <c r="L18" s="103"/>
      <c r="M18" s="104"/>
    </row>
    <row r="19" spans="1:16" ht="16.5" thickBot="1" x14ac:dyDescent="0.25">
      <c r="A19" s="16" t="s">
        <v>14</v>
      </c>
      <c r="B19" s="24"/>
      <c r="C19" s="24"/>
      <c r="D19" s="25"/>
      <c r="E19" s="26"/>
      <c r="F19" s="25"/>
      <c r="G19" s="23" t="s">
        <v>15</v>
      </c>
      <c r="H19" s="20" t="s">
        <v>16</v>
      </c>
      <c r="I19" s="21"/>
      <c r="J19" s="21"/>
      <c r="K19" s="27">
        <v>1</v>
      </c>
      <c r="L19" s="129"/>
      <c r="M19" s="28" t="s">
        <v>17</v>
      </c>
    </row>
    <row r="20" spans="1:16" ht="13.5" thickTop="1" x14ac:dyDescent="0.2">
      <c r="A20" s="130"/>
      <c r="B20" s="30"/>
      <c r="C20" s="30"/>
      <c r="D20" s="29"/>
      <c r="E20" s="31"/>
      <c r="F20" s="29"/>
      <c r="G20" s="29"/>
      <c r="H20" s="32"/>
      <c r="I20" s="32"/>
      <c r="J20" s="32"/>
      <c r="K20" s="33"/>
      <c r="L20" s="29"/>
      <c r="M20" s="131"/>
    </row>
    <row r="21" spans="1:16" x14ac:dyDescent="0.2">
      <c r="A21" s="132" t="s">
        <v>18</v>
      </c>
      <c r="B21" s="88" t="s">
        <v>19</v>
      </c>
      <c r="C21" s="88" t="s">
        <v>20</v>
      </c>
      <c r="D21" s="88" t="s">
        <v>21</v>
      </c>
      <c r="E21" s="105" t="s">
        <v>22</v>
      </c>
      <c r="F21" s="88" t="s">
        <v>23</v>
      </c>
      <c r="G21" s="88" t="s">
        <v>24</v>
      </c>
      <c r="H21" s="89" t="s">
        <v>25</v>
      </c>
      <c r="I21" s="90"/>
      <c r="J21" s="91" t="s">
        <v>26</v>
      </c>
      <c r="K21" s="106" t="s">
        <v>27</v>
      </c>
      <c r="L21" s="108" t="s">
        <v>28</v>
      </c>
      <c r="M21" s="133" t="s">
        <v>29</v>
      </c>
      <c r="O21" s="109"/>
      <c r="P21" s="109"/>
    </row>
    <row r="22" spans="1:16" x14ac:dyDescent="0.2">
      <c r="A22" s="132"/>
      <c r="B22" s="88"/>
      <c r="C22" s="88"/>
      <c r="D22" s="88"/>
      <c r="E22" s="105"/>
      <c r="F22" s="88"/>
      <c r="G22" s="88"/>
      <c r="H22" s="36" t="s">
        <v>60</v>
      </c>
      <c r="I22" s="36" t="s">
        <v>59</v>
      </c>
      <c r="J22" s="91"/>
      <c r="K22" s="107"/>
      <c r="L22" s="108"/>
      <c r="M22" s="133"/>
      <c r="O22" s="109"/>
      <c r="P22" s="109"/>
    </row>
    <row r="23" spans="1:16" ht="4.9000000000000004" customHeight="1" x14ac:dyDescent="0.2">
      <c r="A23" s="134"/>
      <c r="B23" s="34"/>
      <c r="C23" s="34"/>
      <c r="D23" s="34"/>
      <c r="E23" s="35"/>
      <c r="F23" s="34"/>
      <c r="G23" s="34"/>
      <c r="H23" s="36"/>
      <c r="I23" s="36"/>
      <c r="J23" s="37"/>
      <c r="K23" s="40"/>
      <c r="L23" s="38"/>
      <c r="M23" s="135"/>
      <c r="O23" s="39"/>
      <c r="P23" s="39"/>
    </row>
    <row r="24" spans="1:16" ht="35.1" customHeight="1" x14ac:dyDescent="0.2">
      <c r="A24" s="136">
        <v>1</v>
      </c>
      <c r="B24" s="42">
        <v>88</v>
      </c>
      <c r="C24" s="43" t="s">
        <v>63</v>
      </c>
      <c r="D24" s="44" t="s">
        <v>64</v>
      </c>
      <c r="E24" s="45">
        <v>39313</v>
      </c>
      <c r="F24" s="45" t="s">
        <v>40</v>
      </c>
      <c r="G24" s="46" t="s">
        <v>50</v>
      </c>
      <c r="H24" s="146">
        <v>3.9344907407407406E-4</v>
      </c>
      <c r="I24" s="72">
        <f>J24-H24</f>
        <v>3.4123842592592593E-4</v>
      </c>
      <c r="J24" s="70">
        <v>7.3468749999999999E-4</v>
      </c>
      <c r="K24" s="47">
        <f>1/(HOUR(J24)+MINUTE(J24)/60+SECOND(J24)/3600)</f>
        <v>57.142857142857146</v>
      </c>
      <c r="L24" s="48" t="s">
        <v>40</v>
      </c>
      <c r="M24" s="137"/>
      <c r="O24" s="49"/>
      <c r="P24" s="49"/>
    </row>
    <row r="25" spans="1:16" ht="35.1" customHeight="1" x14ac:dyDescent="0.2">
      <c r="A25" s="136">
        <v>1</v>
      </c>
      <c r="B25" s="42">
        <v>83</v>
      </c>
      <c r="C25" s="43" t="s">
        <v>65</v>
      </c>
      <c r="D25" s="44" t="s">
        <v>66</v>
      </c>
      <c r="E25" s="45">
        <v>39113</v>
      </c>
      <c r="F25" s="45" t="s">
        <v>38</v>
      </c>
      <c r="G25" s="46" t="s">
        <v>50</v>
      </c>
      <c r="H25" s="146">
        <v>3.9344907407407406E-4</v>
      </c>
      <c r="I25" s="72">
        <f t="shared" ref="I25:I79" si="0">J25-H25</f>
        <v>3.4123842592592593E-4</v>
      </c>
      <c r="J25" s="70">
        <v>7.3468749999999999E-4</v>
      </c>
      <c r="K25" s="47">
        <f t="shared" ref="K25:K79" si="1">1/(HOUR(J25)+MINUTE(J25)/60+SECOND(J25)/3600)</f>
        <v>57.142857142857146</v>
      </c>
      <c r="L25" s="48" t="s">
        <v>40</v>
      </c>
      <c r="M25" s="137"/>
      <c r="O25" s="49"/>
      <c r="P25" s="49"/>
    </row>
    <row r="26" spans="1:16" ht="35.1" customHeight="1" x14ac:dyDescent="0.2">
      <c r="A26" s="136">
        <v>2</v>
      </c>
      <c r="B26" s="42">
        <v>51</v>
      </c>
      <c r="C26" s="43" t="s">
        <v>67</v>
      </c>
      <c r="D26" s="44" t="s">
        <v>68</v>
      </c>
      <c r="E26" s="45">
        <v>39472</v>
      </c>
      <c r="F26" s="45" t="s">
        <v>40</v>
      </c>
      <c r="G26" s="46" t="s">
        <v>69</v>
      </c>
      <c r="H26" s="147">
        <v>3.8795138888888885E-4</v>
      </c>
      <c r="I26" s="72">
        <f t="shared" si="0"/>
        <v>3.4841435185185181E-4</v>
      </c>
      <c r="J26" s="71">
        <v>7.3636574074074067E-4</v>
      </c>
      <c r="K26" s="47">
        <f t="shared" si="1"/>
        <v>56.25</v>
      </c>
      <c r="L26" s="48" t="s">
        <v>40</v>
      </c>
      <c r="M26" s="137"/>
      <c r="O26" s="50"/>
      <c r="P26" s="49"/>
    </row>
    <row r="27" spans="1:16" ht="35.1" customHeight="1" x14ac:dyDescent="0.2">
      <c r="A27" s="136">
        <v>2</v>
      </c>
      <c r="B27" s="42">
        <v>43</v>
      </c>
      <c r="C27" s="43" t="s">
        <v>70</v>
      </c>
      <c r="D27" s="44" t="s">
        <v>71</v>
      </c>
      <c r="E27" s="45">
        <v>39347</v>
      </c>
      <c r="F27" s="45" t="s">
        <v>40</v>
      </c>
      <c r="G27" s="46" t="s">
        <v>69</v>
      </c>
      <c r="H27" s="147">
        <v>3.8795138888888885E-4</v>
      </c>
      <c r="I27" s="72">
        <f t="shared" si="0"/>
        <v>3.4841435185185181E-4</v>
      </c>
      <c r="J27" s="71">
        <v>7.3636574074074067E-4</v>
      </c>
      <c r="K27" s="47">
        <f t="shared" si="1"/>
        <v>56.25</v>
      </c>
      <c r="L27" s="48" t="s">
        <v>40</v>
      </c>
      <c r="M27" s="137"/>
      <c r="O27" s="49"/>
      <c r="P27" s="49"/>
    </row>
    <row r="28" spans="1:16" ht="35.1" customHeight="1" x14ac:dyDescent="0.2">
      <c r="A28" s="136">
        <v>3</v>
      </c>
      <c r="B28" s="42">
        <v>58</v>
      </c>
      <c r="C28" s="43" t="s">
        <v>72</v>
      </c>
      <c r="D28" s="44" t="s">
        <v>73</v>
      </c>
      <c r="E28" s="45">
        <v>39466</v>
      </c>
      <c r="F28" s="45" t="s">
        <v>40</v>
      </c>
      <c r="G28" s="46" t="s">
        <v>69</v>
      </c>
      <c r="H28" s="146">
        <v>3.9725694444444449E-4</v>
      </c>
      <c r="I28" s="72">
        <f t="shared" si="0"/>
        <v>3.5059027777777774E-4</v>
      </c>
      <c r="J28" s="70">
        <v>7.4784722222222223E-4</v>
      </c>
      <c r="K28" s="47">
        <f t="shared" si="1"/>
        <v>55.384615384615387</v>
      </c>
      <c r="L28" s="48" t="s">
        <v>40</v>
      </c>
      <c r="M28" s="137"/>
      <c r="O28" s="49"/>
      <c r="P28" s="50"/>
    </row>
    <row r="29" spans="1:16" ht="35.1" customHeight="1" x14ac:dyDescent="0.2">
      <c r="A29" s="136">
        <v>3</v>
      </c>
      <c r="B29" s="42">
        <v>44</v>
      </c>
      <c r="C29" s="43" t="s">
        <v>74</v>
      </c>
      <c r="D29" s="44" t="s">
        <v>75</v>
      </c>
      <c r="E29" s="45">
        <v>40208</v>
      </c>
      <c r="F29" s="45" t="s">
        <v>40</v>
      </c>
      <c r="G29" s="46" t="s">
        <v>69</v>
      </c>
      <c r="H29" s="147">
        <v>3.9725694444444449E-4</v>
      </c>
      <c r="I29" s="72">
        <f t="shared" si="0"/>
        <v>3.5059027777777774E-4</v>
      </c>
      <c r="J29" s="71">
        <v>7.4784722222222223E-4</v>
      </c>
      <c r="K29" s="47">
        <f t="shared" si="1"/>
        <v>55.384615384615387</v>
      </c>
      <c r="L29" s="48" t="s">
        <v>40</v>
      </c>
      <c r="M29" s="137"/>
      <c r="O29" s="49"/>
      <c r="P29" s="50"/>
    </row>
    <row r="30" spans="1:16" ht="35.1" customHeight="1" x14ac:dyDescent="0.2">
      <c r="A30" s="136">
        <v>4</v>
      </c>
      <c r="B30" s="42">
        <v>54</v>
      </c>
      <c r="C30" s="43" t="s">
        <v>76</v>
      </c>
      <c r="D30" s="44" t="s">
        <v>77</v>
      </c>
      <c r="E30" s="45">
        <v>39402</v>
      </c>
      <c r="F30" s="45" t="s">
        <v>40</v>
      </c>
      <c r="G30" s="46" t="s">
        <v>69</v>
      </c>
      <c r="H30" s="147">
        <v>3.918287037037037E-4</v>
      </c>
      <c r="I30" s="72">
        <f t="shared" si="0"/>
        <v>3.7064814814814816E-4</v>
      </c>
      <c r="J30" s="71">
        <v>7.6247685185185186E-4</v>
      </c>
      <c r="K30" s="47">
        <f t="shared" si="1"/>
        <v>54.545454545454547</v>
      </c>
      <c r="L30" s="48" t="s">
        <v>40</v>
      </c>
      <c r="M30" s="137"/>
      <c r="O30" s="50"/>
      <c r="P30" s="49"/>
    </row>
    <row r="31" spans="1:16" ht="35.1" customHeight="1" x14ac:dyDescent="0.2">
      <c r="A31" s="136">
        <v>4</v>
      </c>
      <c r="B31" s="42">
        <v>52</v>
      </c>
      <c r="C31" s="43" t="s">
        <v>78</v>
      </c>
      <c r="D31" s="44" t="s">
        <v>79</v>
      </c>
      <c r="E31" s="45">
        <v>39793</v>
      </c>
      <c r="F31" s="45" t="s">
        <v>40</v>
      </c>
      <c r="G31" s="46" t="s">
        <v>69</v>
      </c>
      <c r="H31" s="147">
        <v>3.918287037037037E-4</v>
      </c>
      <c r="I31" s="72">
        <f t="shared" si="0"/>
        <v>3.7064814814814816E-4</v>
      </c>
      <c r="J31" s="71">
        <v>7.6247685185185186E-4</v>
      </c>
      <c r="K31" s="47">
        <f t="shared" si="1"/>
        <v>54.545454545454547</v>
      </c>
      <c r="L31" s="48" t="s">
        <v>40</v>
      </c>
      <c r="M31" s="137"/>
      <c r="O31" s="49"/>
      <c r="P31" s="49"/>
    </row>
    <row r="32" spans="1:16" ht="35.1" customHeight="1" x14ac:dyDescent="0.2">
      <c r="A32" s="136">
        <v>5</v>
      </c>
      <c r="B32" s="42">
        <v>26</v>
      </c>
      <c r="C32" s="43" t="s">
        <v>80</v>
      </c>
      <c r="D32" s="44" t="s">
        <v>81</v>
      </c>
      <c r="E32" s="45">
        <v>40085</v>
      </c>
      <c r="F32" s="45" t="s">
        <v>40</v>
      </c>
      <c r="G32" s="46" t="s">
        <v>56</v>
      </c>
      <c r="H32" s="147">
        <v>3.9447916666666662E-4</v>
      </c>
      <c r="I32" s="72">
        <f t="shared" si="0"/>
        <v>3.7467592592592592E-4</v>
      </c>
      <c r="J32" s="71">
        <v>7.6915509259259255E-4</v>
      </c>
      <c r="K32" s="47">
        <f t="shared" si="1"/>
        <v>54.545454545454547</v>
      </c>
      <c r="L32" s="52" t="s">
        <v>42</v>
      </c>
      <c r="M32" s="137"/>
      <c r="O32" s="49"/>
      <c r="P32" s="50"/>
    </row>
    <row r="33" spans="1:16" ht="35.1" customHeight="1" x14ac:dyDescent="0.2">
      <c r="A33" s="136">
        <v>5</v>
      </c>
      <c r="B33" s="42">
        <v>33</v>
      </c>
      <c r="C33" s="43" t="s">
        <v>82</v>
      </c>
      <c r="D33" s="44" t="s">
        <v>83</v>
      </c>
      <c r="E33" s="45">
        <v>39864</v>
      </c>
      <c r="F33" s="45" t="s">
        <v>40</v>
      </c>
      <c r="G33" s="46" t="s">
        <v>56</v>
      </c>
      <c r="H33" s="147">
        <v>3.9447916666666662E-4</v>
      </c>
      <c r="I33" s="72">
        <f t="shared" si="0"/>
        <v>3.7467592592592592E-4</v>
      </c>
      <c r="J33" s="71">
        <v>7.6915509259259255E-4</v>
      </c>
      <c r="K33" s="47">
        <f t="shared" si="1"/>
        <v>54.545454545454547</v>
      </c>
      <c r="L33" s="52" t="s">
        <v>42</v>
      </c>
      <c r="M33" s="137"/>
      <c r="O33" s="49"/>
      <c r="P33" s="49"/>
    </row>
    <row r="34" spans="1:16" ht="35.1" customHeight="1" x14ac:dyDescent="0.2">
      <c r="A34" s="136">
        <v>6</v>
      </c>
      <c r="B34" s="42">
        <v>57</v>
      </c>
      <c r="C34" s="43" t="s">
        <v>84</v>
      </c>
      <c r="D34" s="44" t="s">
        <v>85</v>
      </c>
      <c r="E34" s="45">
        <v>39949</v>
      </c>
      <c r="F34" s="45" t="s">
        <v>40</v>
      </c>
      <c r="G34" s="46" t="s">
        <v>69</v>
      </c>
      <c r="H34" s="147">
        <v>4.1614583333333331E-4</v>
      </c>
      <c r="I34" s="72">
        <f t="shared" si="0"/>
        <v>3.6457175925925942E-4</v>
      </c>
      <c r="J34" s="71">
        <v>7.8071759259259273E-4</v>
      </c>
      <c r="K34" s="47">
        <f t="shared" si="1"/>
        <v>53.731343283582092</v>
      </c>
      <c r="L34" s="52" t="s">
        <v>42</v>
      </c>
      <c r="M34" s="137"/>
      <c r="O34" s="49"/>
      <c r="P34" s="49"/>
    </row>
    <row r="35" spans="1:16" ht="35.1" customHeight="1" x14ac:dyDescent="0.2">
      <c r="A35" s="136">
        <v>6</v>
      </c>
      <c r="B35" s="42">
        <v>59</v>
      </c>
      <c r="C35" s="43" t="s">
        <v>86</v>
      </c>
      <c r="D35" s="44" t="s">
        <v>87</v>
      </c>
      <c r="E35" s="45">
        <v>40048</v>
      </c>
      <c r="F35" s="45" t="s">
        <v>40</v>
      </c>
      <c r="G35" s="46" t="s">
        <v>69</v>
      </c>
      <c r="H35" s="147">
        <v>4.1614583333333331E-4</v>
      </c>
      <c r="I35" s="72">
        <f t="shared" si="0"/>
        <v>3.6457175925925942E-4</v>
      </c>
      <c r="J35" s="71">
        <v>7.8071759259259273E-4</v>
      </c>
      <c r="K35" s="47">
        <f t="shared" si="1"/>
        <v>53.731343283582092</v>
      </c>
      <c r="L35" s="52" t="s">
        <v>42</v>
      </c>
      <c r="M35" s="137"/>
      <c r="O35" s="49"/>
      <c r="P35" s="49"/>
    </row>
    <row r="36" spans="1:16" ht="35.1" customHeight="1" x14ac:dyDescent="0.2">
      <c r="A36" s="136">
        <v>7</v>
      </c>
      <c r="B36" s="42">
        <v>49</v>
      </c>
      <c r="C36" s="43" t="s">
        <v>88</v>
      </c>
      <c r="D36" s="44" t="s">
        <v>89</v>
      </c>
      <c r="E36" s="45">
        <v>39728</v>
      </c>
      <c r="F36" s="45" t="s">
        <v>40</v>
      </c>
      <c r="G36" s="46" t="s">
        <v>69</v>
      </c>
      <c r="H36" s="147">
        <v>4.1603009259259257E-4</v>
      </c>
      <c r="I36" s="72">
        <f t="shared" si="0"/>
        <v>3.7123842592592585E-4</v>
      </c>
      <c r="J36" s="71">
        <v>7.8726851851851842E-4</v>
      </c>
      <c r="K36" s="47">
        <f t="shared" si="1"/>
        <v>52.941176470588232</v>
      </c>
      <c r="L36" s="52" t="s">
        <v>42</v>
      </c>
      <c r="M36" s="137"/>
      <c r="O36" s="49"/>
      <c r="P36" s="49"/>
    </row>
    <row r="37" spans="1:16" ht="35.1" customHeight="1" x14ac:dyDescent="0.2">
      <c r="A37" s="136">
        <v>7</v>
      </c>
      <c r="B37" s="42">
        <v>45</v>
      </c>
      <c r="C37" s="43" t="s">
        <v>90</v>
      </c>
      <c r="D37" s="44" t="s">
        <v>91</v>
      </c>
      <c r="E37" s="45">
        <v>39643</v>
      </c>
      <c r="F37" s="45" t="s">
        <v>40</v>
      </c>
      <c r="G37" s="46" t="s">
        <v>69</v>
      </c>
      <c r="H37" s="147">
        <v>4.1603009259259257E-4</v>
      </c>
      <c r="I37" s="72">
        <f t="shared" si="0"/>
        <v>3.7123842592592585E-4</v>
      </c>
      <c r="J37" s="71">
        <v>7.8726851851851842E-4</v>
      </c>
      <c r="K37" s="47">
        <f t="shared" si="1"/>
        <v>52.941176470588232</v>
      </c>
      <c r="L37" s="52" t="s">
        <v>42</v>
      </c>
      <c r="M37" s="137"/>
      <c r="O37" s="49"/>
      <c r="P37" s="49"/>
    </row>
    <row r="38" spans="1:16" ht="35.1" customHeight="1" x14ac:dyDescent="0.2">
      <c r="A38" s="136">
        <v>8</v>
      </c>
      <c r="B38" s="42">
        <v>12</v>
      </c>
      <c r="C38" s="43" t="s">
        <v>92</v>
      </c>
      <c r="D38" s="44" t="s">
        <v>93</v>
      </c>
      <c r="E38" s="45">
        <v>39390</v>
      </c>
      <c r="F38" s="45" t="s">
        <v>40</v>
      </c>
      <c r="G38" s="46" t="s">
        <v>56</v>
      </c>
      <c r="H38" s="147">
        <v>4.0293981481481479E-4</v>
      </c>
      <c r="I38" s="72">
        <f t="shared" si="0"/>
        <v>3.8438657407407416E-4</v>
      </c>
      <c r="J38" s="71">
        <v>7.8732638888888895E-4</v>
      </c>
      <c r="K38" s="47">
        <f t="shared" si="1"/>
        <v>52.941176470588232</v>
      </c>
      <c r="L38" s="52" t="s">
        <v>42</v>
      </c>
      <c r="M38" s="137"/>
      <c r="O38" s="49"/>
      <c r="P38" s="49"/>
    </row>
    <row r="39" spans="1:16" ht="35.1" customHeight="1" x14ac:dyDescent="0.2">
      <c r="A39" s="136">
        <v>8</v>
      </c>
      <c r="B39" s="42">
        <v>20</v>
      </c>
      <c r="C39" s="43" t="s">
        <v>94</v>
      </c>
      <c r="D39" s="44" t="s">
        <v>95</v>
      </c>
      <c r="E39" s="45">
        <v>39671</v>
      </c>
      <c r="F39" s="45" t="s">
        <v>40</v>
      </c>
      <c r="G39" s="46" t="s">
        <v>56</v>
      </c>
      <c r="H39" s="147">
        <v>4.0293981481481479E-4</v>
      </c>
      <c r="I39" s="72">
        <f t="shared" si="0"/>
        <v>3.8438657407407416E-4</v>
      </c>
      <c r="J39" s="71">
        <v>7.8732638888888895E-4</v>
      </c>
      <c r="K39" s="47">
        <f t="shared" si="1"/>
        <v>52.941176470588232</v>
      </c>
      <c r="L39" s="52" t="s">
        <v>42</v>
      </c>
      <c r="M39" s="137"/>
      <c r="O39" s="49"/>
      <c r="P39" s="49"/>
    </row>
    <row r="40" spans="1:16" ht="35.1" customHeight="1" x14ac:dyDescent="0.2">
      <c r="A40" s="136">
        <v>9</v>
      </c>
      <c r="B40" s="42">
        <v>124</v>
      </c>
      <c r="C40" s="43" t="s">
        <v>96</v>
      </c>
      <c r="D40" s="44" t="s">
        <v>97</v>
      </c>
      <c r="E40" s="45">
        <v>39637</v>
      </c>
      <c r="F40" s="45" t="s">
        <v>40</v>
      </c>
      <c r="G40" s="46" t="s">
        <v>58</v>
      </c>
      <c r="H40" s="147">
        <v>4.3341435185185193E-4</v>
      </c>
      <c r="I40" s="72">
        <f t="shared" si="0"/>
        <v>3.5437499999999998E-4</v>
      </c>
      <c r="J40" s="71">
        <v>7.8778935185185191E-4</v>
      </c>
      <c r="K40" s="47">
        <f t="shared" si="1"/>
        <v>52.941176470588232</v>
      </c>
      <c r="L40" s="52" t="s">
        <v>42</v>
      </c>
      <c r="M40" s="137"/>
      <c r="O40" s="49"/>
      <c r="P40" s="49"/>
    </row>
    <row r="41" spans="1:16" ht="35.1" customHeight="1" x14ac:dyDescent="0.2">
      <c r="A41" s="136">
        <v>9</v>
      </c>
      <c r="B41" s="48">
        <v>122</v>
      </c>
      <c r="C41" s="51" t="s">
        <v>98</v>
      </c>
      <c r="D41" s="51" t="s">
        <v>99</v>
      </c>
      <c r="E41" s="52">
        <v>39230</v>
      </c>
      <c r="F41" s="52" t="s">
        <v>40</v>
      </c>
      <c r="G41" s="41" t="s">
        <v>58</v>
      </c>
      <c r="H41" s="147">
        <v>4.3341435185185193E-4</v>
      </c>
      <c r="I41" s="72">
        <f t="shared" si="0"/>
        <v>3.5437499999999998E-4</v>
      </c>
      <c r="J41" s="71">
        <v>7.8778935185185191E-4</v>
      </c>
      <c r="K41" s="47">
        <f t="shared" si="1"/>
        <v>52.941176470588232</v>
      </c>
      <c r="L41" s="52" t="s">
        <v>42</v>
      </c>
      <c r="M41" s="137"/>
    </row>
    <row r="42" spans="1:16" ht="35.1" customHeight="1" x14ac:dyDescent="0.2">
      <c r="A42" s="136">
        <v>10</v>
      </c>
      <c r="B42" s="48">
        <v>166</v>
      </c>
      <c r="C42" s="51" t="s">
        <v>100</v>
      </c>
      <c r="D42" s="51" t="s">
        <v>101</v>
      </c>
      <c r="E42" s="52">
        <v>39760</v>
      </c>
      <c r="F42" s="52" t="s">
        <v>40</v>
      </c>
      <c r="G42" s="41" t="s">
        <v>57</v>
      </c>
      <c r="H42" s="146">
        <v>4.2340277777777781E-4</v>
      </c>
      <c r="I42" s="72">
        <f t="shared" si="0"/>
        <v>3.7008101851851856E-4</v>
      </c>
      <c r="J42" s="70">
        <v>7.9348379629629636E-4</v>
      </c>
      <c r="K42" s="47">
        <f t="shared" si="1"/>
        <v>52.173913043478265</v>
      </c>
      <c r="L42" s="52" t="s">
        <v>44</v>
      </c>
      <c r="M42" s="137"/>
    </row>
    <row r="43" spans="1:16" ht="35.1" customHeight="1" x14ac:dyDescent="0.2">
      <c r="A43" s="136">
        <v>10</v>
      </c>
      <c r="B43" s="48">
        <v>169</v>
      </c>
      <c r="C43" s="51" t="s">
        <v>102</v>
      </c>
      <c r="D43" s="51" t="s">
        <v>103</v>
      </c>
      <c r="E43" s="52">
        <v>39734</v>
      </c>
      <c r="F43" s="52" t="s">
        <v>40</v>
      </c>
      <c r="G43" s="41" t="s">
        <v>57</v>
      </c>
      <c r="H43" s="146">
        <v>4.2340277777777781E-4</v>
      </c>
      <c r="I43" s="72">
        <f t="shared" si="0"/>
        <v>3.7008101851851856E-4</v>
      </c>
      <c r="J43" s="70">
        <v>7.9348379629629636E-4</v>
      </c>
      <c r="K43" s="47">
        <f t="shared" si="1"/>
        <v>52.173913043478265</v>
      </c>
      <c r="L43" s="52" t="s">
        <v>44</v>
      </c>
      <c r="M43" s="137"/>
    </row>
    <row r="44" spans="1:16" ht="35.1" customHeight="1" x14ac:dyDescent="0.2">
      <c r="A44" s="136">
        <v>11</v>
      </c>
      <c r="B44" s="48">
        <v>102</v>
      </c>
      <c r="C44" s="51" t="s">
        <v>104</v>
      </c>
      <c r="D44" s="51" t="s">
        <v>105</v>
      </c>
      <c r="E44" s="52">
        <v>39675</v>
      </c>
      <c r="F44" s="52" t="s">
        <v>40</v>
      </c>
      <c r="G44" s="41" t="s">
        <v>50</v>
      </c>
      <c r="H44" s="146">
        <v>4.054398148148148E-4</v>
      </c>
      <c r="I44" s="72">
        <f t="shared" si="0"/>
        <v>3.8805555555555571E-4</v>
      </c>
      <c r="J44" s="70">
        <v>7.9349537037037051E-4</v>
      </c>
      <c r="K44" s="47">
        <f t="shared" si="1"/>
        <v>52.173913043478265</v>
      </c>
      <c r="L44" s="52" t="s">
        <v>44</v>
      </c>
      <c r="M44" s="137"/>
    </row>
    <row r="45" spans="1:16" ht="35.1" customHeight="1" x14ac:dyDescent="0.2">
      <c r="A45" s="136">
        <v>11</v>
      </c>
      <c r="B45" s="48">
        <v>98</v>
      </c>
      <c r="C45" s="51" t="s">
        <v>106</v>
      </c>
      <c r="D45" s="51" t="s">
        <v>107</v>
      </c>
      <c r="E45" s="52">
        <v>39562</v>
      </c>
      <c r="F45" s="52" t="s">
        <v>40</v>
      </c>
      <c r="G45" s="41" t="s">
        <v>50</v>
      </c>
      <c r="H45" s="146">
        <v>4.054398148148148E-4</v>
      </c>
      <c r="I45" s="72">
        <f t="shared" si="0"/>
        <v>3.8805555555555571E-4</v>
      </c>
      <c r="J45" s="70">
        <v>7.9349537037037051E-4</v>
      </c>
      <c r="K45" s="47">
        <f t="shared" si="1"/>
        <v>52.173913043478265</v>
      </c>
      <c r="L45" s="52" t="s">
        <v>44</v>
      </c>
      <c r="M45" s="137"/>
    </row>
    <row r="46" spans="1:16" ht="35.1" customHeight="1" x14ac:dyDescent="0.2">
      <c r="A46" s="136">
        <v>12</v>
      </c>
      <c r="B46" s="48">
        <v>46</v>
      </c>
      <c r="C46" s="51" t="s">
        <v>108</v>
      </c>
      <c r="D46" s="51" t="s">
        <v>109</v>
      </c>
      <c r="E46" s="52">
        <v>39120</v>
      </c>
      <c r="F46" s="52" t="s">
        <v>40</v>
      </c>
      <c r="G46" s="41" t="s">
        <v>69</v>
      </c>
      <c r="H46" s="146">
        <v>4.1495370370370362E-4</v>
      </c>
      <c r="I46" s="72">
        <f t="shared" si="0"/>
        <v>3.7935185185185186E-4</v>
      </c>
      <c r="J46" s="70">
        <v>7.9430555555555548E-4</v>
      </c>
      <c r="K46" s="47">
        <f t="shared" si="1"/>
        <v>52.173913043478265</v>
      </c>
      <c r="L46" s="52" t="s">
        <v>44</v>
      </c>
      <c r="M46" s="137"/>
    </row>
    <row r="47" spans="1:16" ht="35.1" customHeight="1" x14ac:dyDescent="0.2">
      <c r="A47" s="136">
        <v>12</v>
      </c>
      <c r="B47" s="48">
        <v>50</v>
      </c>
      <c r="C47" s="51" t="s">
        <v>110</v>
      </c>
      <c r="D47" s="51" t="s">
        <v>111</v>
      </c>
      <c r="E47" s="52">
        <v>39126</v>
      </c>
      <c r="F47" s="52" t="s">
        <v>38</v>
      </c>
      <c r="G47" s="41" t="s">
        <v>69</v>
      </c>
      <c r="H47" s="146">
        <v>4.1495370370370362E-4</v>
      </c>
      <c r="I47" s="72">
        <f t="shared" si="0"/>
        <v>3.7935185185185186E-4</v>
      </c>
      <c r="J47" s="70">
        <v>7.9430555555555548E-4</v>
      </c>
      <c r="K47" s="47">
        <f t="shared" si="1"/>
        <v>52.173913043478265</v>
      </c>
      <c r="L47" s="52" t="s">
        <v>44</v>
      </c>
      <c r="M47" s="137"/>
    </row>
    <row r="48" spans="1:16" ht="35.1" customHeight="1" x14ac:dyDescent="0.2">
      <c r="A48" s="136">
        <v>13</v>
      </c>
      <c r="B48" s="48">
        <v>30</v>
      </c>
      <c r="C48" s="51" t="s">
        <v>112</v>
      </c>
      <c r="D48" s="51" t="s">
        <v>113</v>
      </c>
      <c r="E48" s="52">
        <v>40083</v>
      </c>
      <c r="F48" s="52" t="s">
        <v>40</v>
      </c>
      <c r="G48" s="41" t="s">
        <v>56</v>
      </c>
      <c r="H48" s="146">
        <v>3.914351851851852E-4</v>
      </c>
      <c r="I48" s="72">
        <f t="shared" si="0"/>
        <v>4.0515046296296295E-4</v>
      </c>
      <c r="J48" s="70">
        <v>7.9658564814814815E-4</v>
      </c>
      <c r="K48" s="47">
        <f t="shared" si="1"/>
        <v>52.173913043478265</v>
      </c>
      <c r="L48" s="52" t="s">
        <v>44</v>
      </c>
      <c r="M48" s="137"/>
    </row>
    <row r="49" spans="1:13" ht="35.1" customHeight="1" x14ac:dyDescent="0.2">
      <c r="A49" s="136">
        <v>13</v>
      </c>
      <c r="B49" s="48">
        <v>16</v>
      </c>
      <c r="C49" s="51" t="s">
        <v>114</v>
      </c>
      <c r="D49" s="51" t="s">
        <v>115</v>
      </c>
      <c r="E49" s="52">
        <v>40096</v>
      </c>
      <c r="F49" s="52" t="s">
        <v>42</v>
      </c>
      <c r="G49" s="41" t="s">
        <v>56</v>
      </c>
      <c r="H49" s="146">
        <v>3.914351851851852E-4</v>
      </c>
      <c r="I49" s="72">
        <f t="shared" si="0"/>
        <v>4.0515046296296295E-4</v>
      </c>
      <c r="J49" s="70">
        <v>7.9658564814814815E-4</v>
      </c>
      <c r="K49" s="47">
        <f t="shared" si="1"/>
        <v>52.173913043478265</v>
      </c>
      <c r="L49" s="52" t="s">
        <v>44</v>
      </c>
      <c r="M49" s="137"/>
    </row>
    <row r="50" spans="1:13" ht="35.1" customHeight="1" x14ac:dyDescent="0.2">
      <c r="A50" s="136">
        <v>14</v>
      </c>
      <c r="B50" s="48">
        <v>47</v>
      </c>
      <c r="C50" s="51" t="s">
        <v>116</v>
      </c>
      <c r="D50" s="51" t="s">
        <v>117</v>
      </c>
      <c r="E50" s="52">
        <v>39199</v>
      </c>
      <c r="F50" s="52" t="s">
        <v>38</v>
      </c>
      <c r="G50" s="41" t="s">
        <v>69</v>
      </c>
      <c r="H50" s="146">
        <v>4.153009259259259E-4</v>
      </c>
      <c r="I50" s="72">
        <f t="shared" si="0"/>
        <v>3.8159722222222224E-4</v>
      </c>
      <c r="J50" s="70">
        <v>7.9689814814814814E-4</v>
      </c>
      <c r="K50" s="47">
        <f t="shared" si="1"/>
        <v>52.173913043478265</v>
      </c>
      <c r="L50" s="52" t="s">
        <v>44</v>
      </c>
      <c r="M50" s="137"/>
    </row>
    <row r="51" spans="1:13" ht="35.1" customHeight="1" x14ac:dyDescent="0.2">
      <c r="A51" s="136">
        <v>14</v>
      </c>
      <c r="B51" s="48">
        <v>55</v>
      </c>
      <c r="C51" s="51" t="s">
        <v>118</v>
      </c>
      <c r="D51" s="51" t="s">
        <v>119</v>
      </c>
      <c r="E51" s="52">
        <v>39697</v>
      </c>
      <c r="F51" s="52" t="s">
        <v>40</v>
      </c>
      <c r="G51" s="41" t="s">
        <v>69</v>
      </c>
      <c r="H51" s="146">
        <v>4.153009259259259E-4</v>
      </c>
      <c r="I51" s="72">
        <f t="shared" si="0"/>
        <v>3.8159722222222224E-4</v>
      </c>
      <c r="J51" s="70">
        <v>7.9689814814814814E-4</v>
      </c>
      <c r="K51" s="47">
        <f t="shared" si="1"/>
        <v>52.173913043478265</v>
      </c>
      <c r="L51" s="52" t="s">
        <v>44</v>
      </c>
      <c r="M51" s="137"/>
    </row>
    <row r="52" spans="1:13" ht="35.1" customHeight="1" x14ac:dyDescent="0.2">
      <c r="A52" s="136">
        <v>15</v>
      </c>
      <c r="B52" s="48">
        <v>17</v>
      </c>
      <c r="C52" s="51" t="s">
        <v>120</v>
      </c>
      <c r="D52" s="51" t="s">
        <v>121</v>
      </c>
      <c r="E52" s="52">
        <v>39338</v>
      </c>
      <c r="F52" s="52" t="s">
        <v>40</v>
      </c>
      <c r="G52" s="41" t="s">
        <v>56</v>
      </c>
      <c r="H52" s="146">
        <v>4.2771990740740742E-4</v>
      </c>
      <c r="I52" s="72">
        <f t="shared" si="0"/>
        <v>3.7063657407407406E-4</v>
      </c>
      <c r="J52" s="70">
        <v>7.9835648148148149E-4</v>
      </c>
      <c r="K52" s="47">
        <f t="shared" si="1"/>
        <v>52.173913043478265</v>
      </c>
      <c r="L52" s="52" t="s">
        <v>44</v>
      </c>
      <c r="M52" s="137"/>
    </row>
    <row r="53" spans="1:13" ht="35.1" customHeight="1" x14ac:dyDescent="0.2">
      <c r="A53" s="136">
        <v>15</v>
      </c>
      <c r="B53" s="48">
        <v>29</v>
      </c>
      <c r="C53" s="51" t="s">
        <v>122</v>
      </c>
      <c r="D53" s="51" t="s">
        <v>123</v>
      </c>
      <c r="E53" s="52">
        <v>39303</v>
      </c>
      <c r="F53" s="52" t="s">
        <v>40</v>
      </c>
      <c r="G53" s="41" t="s">
        <v>56</v>
      </c>
      <c r="H53" s="146">
        <v>4.2771990740740742E-4</v>
      </c>
      <c r="I53" s="72">
        <f t="shared" si="0"/>
        <v>3.7063657407407406E-4</v>
      </c>
      <c r="J53" s="70">
        <v>7.9835648148148149E-4</v>
      </c>
      <c r="K53" s="47">
        <f t="shared" si="1"/>
        <v>52.173913043478265</v>
      </c>
      <c r="L53" s="52" t="s">
        <v>44</v>
      </c>
      <c r="M53" s="137"/>
    </row>
    <row r="54" spans="1:13" ht="35.1" customHeight="1" x14ac:dyDescent="0.2">
      <c r="A54" s="136">
        <v>16</v>
      </c>
      <c r="B54" s="48">
        <v>23</v>
      </c>
      <c r="C54" s="51" t="s">
        <v>124</v>
      </c>
      <c r="D54" s="51" t="s">
        <v>125</v>
      </c>
      <c r="E54" s="52">
        <v>40137</v>
      </c>
      <c r="F54" s="52" t="s">
        <v>42</v>
      </c>
      <c r="G54" s="41" t="s">
        <v>56</v>
      </c>
      <c r="H54" s="146">
        <v>4.2499999999999998E-4</v>
      </c>
      <c r="I54" s="72">
        <f t="shared" si="0"/>
        <v>3.8346064814814813E-4</v>
      </c>
      <c r="J54" s="70">
        <v>8.084606481481481E-4</v>
      </c>
      <c r="K54" s="47">
        <f t="shared" si="1"/>
        <v>51.428571428571431</v>
      </c>
      <c r="L54" s="52" t="s">
        <v>44</v>
      </c>
      <c r="M54" s="137"/>
    </row>
    <row r="55" spans="1:13" ht="35.1" customHeight="1" x14ac:dyDescent="0.2">
      <c r="A55" s="136">
        <v>16</v>
      </c>
      <c r="B55" s="48">
        <v>35</v>
      </c>
      <c r="C55" s="51" t="s">
        <v>126</v>
      </c>
      <c r="D55" s="51" t="s">
        <v>127</v>
      </c>
      <c r="E55" s="52">
        <v>40110</v>
      </c>
      <c r="F55" s="52" t="s">
        <v>42</v>
      </c>
      <c r="G55" s="41" t="s">
        <v>56</v>
      </c>
      <c r="H55" s="146">
        <v>4.2499999999999998E-4</v>
      </c>
      <c r="I55" s="72">
        <f t="shared" si="0"/>
        <v>3.8346064814814813E-4</v>
      </c>
      <c r="J55" s="70">
        <v>8.084606481481481E-4</v>
      </c>
      <c r="K55" s="47">
        <f t="shared" si="1"/>
        <v>51.428571428571431</v>
      </c>
      <c r="L55" s="52" t="s">
        <v>44</v>
      </c>
      <c r="M55" s="137"/>
    </row>
    <row r="56" spans="1:13" ht="35.1" customHeight="1" x14ac:dyDescent="0.2">
      <c r="A56" s="136">
        <v>17</v>
      </c>
      <c r="B56" s="48">
        <v>82</v>
      </c>
      <c r="C56" s="51" t="s">
        <v>128</v>
      </c>
      <c r="D56" s="51" t="s">
        <v>129</v>
      </c>
      <c r="E56" s="52">
        <v>39106</v>
      </c>
      <c r="F56" s="52" t="s">
        <v>40</v>
      </c>
      <c r="G56" s="41" t="s">
        <v>50</v>
      </c>
      <c r="H56" s="146">
        <v>4.2785879629629624E-4</v>
      </c>
      <c r="I56" s="72">
        <f t="shared" si="0"/>
        <v>3.8106481481481482E-4</v>
      </c>
      <c r="J56" s="70">
        <v>8.0892361111111106E-4</v>
      </c>
      <c r="K56" s="47">
        <f t="shared" si="1"/>
        <v>51.428571428571431</v>
      </c>
      <c r="L56" s="52" t="s">
        <v>44</v>
      </c>
      <c r="M56" s="137"/>
    </row>
    <row r="57" spans="1:13" ht="35.1" customHeight="1" x14ac:dyDescent="0.2">
      <c r="A57" s="136">
        <v>17</v>
      </c>
      <c r="B57" s="48">
        <v>87</v>
      </c>
      <c r="C57" s="51" t="s">
        <v>130</v>
      </c>
      <c r="D57" s="51" t="s">
        <v>131</v>
      </c>
      <c r="E57" s="52">
        <v>39296</v>
      </c>
      <c r="F57" s="52" t="s">
        <v>40</v>
      </c>
      <c r="G57" s="41" t="s">
        <v>50</v>
      </c>
      <c r="H57" s="146">
        <v>4.2785879629629624E-4</v>
      </c>
      <c r="I57" s="72">
        <f t="shared" si="0"/>
        <v>3.8106481481481482E-4</v>
      </c>
      <c r="J57" s="70">
        <v>8.0892361111111106E-4</v>
      </c>
      <c r="K57" s="47">
        <f t="shared" si="1"/>
        <v>51.428571428571431</v>
      </c>
      <c r="L57" s="52" t="s">
        <v>44</v>
      </c>
      <c r="M57" s="137"/>
    </row>
    <row r="58" spans="1:13" ht="35.1" customHeight="1" x14ac:dyDescent="0.2">
      <c r="A58" s="136">
        <v>18</v>
      </c>
      <c r="B58" s="48">
        <v>175</v>
      </c>
      <c r="C58" s="51" t="s">
        <v>132</v>
      </c>
      <c r="D58" s="51" t="s">
        <v>133</v>
      </c>
      <c r="E58" s="52">
        <v>39568</v>
      </c>
      <c r="F58" s="52" t="s">
        <v>42</v>
      </c>
      <c r="G58" s="41" t="s">
        <v>134</v>
      </c>
      <c r="H58" s="146">
        <v>4.3005787037037036E-4</v>
      </c>
      <c r="I58" s="72">
        <f t="shared" si="0"/>
        <v>3.8146990740740741E-4</v>
      </c>
      <c r="J58" s="70">
        <v>8.1152777777777777E-4</v>
      </c>
      <c r="K58" s="47">
        <f t="shared" si="1"/>
        <v>51.428571428571431</v>
      </c>
      <c r="L58" s="52" t="s">
        <v>44</v>
      </c>
      <c r="M58" s="137"/>
    </row>
    <row r="59" spans="1:13" ht="35.1" customHeight="1" x14ac:dyDescent="0.2">
      <c r="A59" s="136">
        <v>18</v>
      </c>
      <c r="B59" s="48">
        <v>174</v>
      </c>
      <c r="C59" s="51" t="s">
        <v>135</v>
      </c>
      <c r="D59" s="51" t="s">
        <v>136</v>
      </c>
      <c r="E59" s="52">
        <v>39284</v>
      </c>
      <c r="F59" s="52" t="s">
        <v>40</v>
      </c>
      <c r="G59" s="41" t="s">
        <v>134</v>
      </c>
      <c r="H59" s="146">
        <v>4.3005787037037036E-4</v>
      </c>
      <c r="I59" s="72">
        <f t="shared" si="0"/>
        <v>3.8146990740740741E-4</v>
      </c>
      <c r="J59" s="70">
        <v>8.1152777777777777E-4</v>
      </c>
      <c r="K59" s="47">
        <f t="shared" si="1"/>
        <v>51.428571428571431</v>
      </c>
      <c r="L59" s="52" t="s">
        <v>44</v>
      </c>
      <c r="M59" s="137"/>
    </row>
    <row r="60" spans="1:13" ht="35.1" customHeight="1" x14ac:dyDescent="0.2">
      <c r="A60" s="136">
        <v>19</v>
      </c>
      <c r="B60" s="48">
        <v>159</v>
      </c>
      <c r="C60" s="51" t="s">
        <v>137</v>
      </c>
      <c r="D60" s="51" t="s">
        <v>138</v>
      </c>
      <c r="E60" s="52">
        <v>39368</v>
      </c>
      <c r="F60" s="52" t="s">
        <v>40</v>
      </c>
      <c r="G60" s="41" t="s">
        <v>139</v>
      </c>
      <c r="H60" s="146">
        <v>4.1668981481481488E-4</v>
      </c>
      <c r="I60" s="72">
        <f t="shared" si="0"/>
        <v>3.9710648148148141E-4</v>
      </c>
      <c r="J60" s="70">
        <v>8.1379629629629629E-4</v>
      </c>
      <c r="K60" s="47">
        <f t="shared" si="1"/>
        <v>51.428571428571431</v>
      </c>
      <c r="L60" s="52" t="s">
        <v>44</v>
      </c>
      <c r="M60" s="137"/>
    </row>
    <row r="61" spans="1:13" ht="35.1" customHeight="1" x14ac:dyDescent="0.2">
      <c r="A61" s="136">
        <v>19</v>
      </c>
      <c r="B61" s="48">
        <v>160</v>
      </c>
      <c r="C61" s="51" t="s">
        <v>140</v>
      </c>
      <c r="D61" s="51" t="s">
        <v>141</v>
      </c>
      <c r="E61" s="52">
        <v>39330</v>
      </c>
      <c r="F61" s="52" t="s">
        <v>40</v>
      </c>
      <c r="G61" s="41" t="s">
        <v>139</v>
      </c>
      <c r="H61" s="146">
        <v>4.1668981481481488E-4</v>
      </c>
      <c r="I61" s="72">
        <f t="shared" si="0"/>
        <v>3.9710648148148141E-4</v>
      </c>
      <c r="J61" s="70">
        <v>8.1379629629629629E-4</v>
      </c>
      <c r="K61" s="47">
        <f t="shared" si="1"/>
        <v>51.428571428571431</v>
      </c>
      <c r="L61" s="52" t="s">
        <v>44</v>
      </c>
      <c r="M61" s="137"/>
    </row>
    <row r="62" spans="1:13" ht="35.1" customHeight="1" x14ac:dyDescent="0.2">
      <c r="A62" s="136">
        <v>20</v>
      </c>
      <c r="B62" s="48">
        <v>36</v>
      </c>
      <c r="C62" s="51" t="s">
        <v>142</v>
      </c>
      <c r="D62" s="51" t="s">
        <v>143</v>
      </c>
      <c r="E62" s="52">
        <v>40129</v>
      </c>
      <c r="F62" s="52" t="s">
        <v>44</v>
      </c>
      <c r="G62" s="41" t="s">
        <v>56</v>
      </c>
      <c r="H62" s="146">
        <v>4.3038194444444444E-4</v>
      </c>
      <c r="I62" s="72">
        <f t="shared" si="0"/>
        <v>3.8408564814814821E-4</v>
      </c>
      <c r="J62" s="70">
        <v>8.1446759259259265E-4</v>
      </c>
      <c r="K62" s="47">
        <f t="shared" si="1"/>
        <v>51.428571428571431</v>
      </c>
      <c r="L62" s="52" t="s">
        <v>44</v>
      </c>
      <c r="M62" s="137"/>
    </row>
    <row r="63" spans="1:13" ht="35.1" customHeight="1" x14ac:dyDescent="0.2">
      <c r="A63" s="136">
        <v>20</v>
      </c>
      <c r="B63" s="48">
        <v>25</v>
      </c>
      <c r="C63" s="51" t="s">
        <v>144</v>
      </c>
      <c r="D63" s="51" t="s">
        <v>145</v>
      </c>
      <c r="E63" s="52">
        <v>39667</v>
      </c>
      <c r="F63" s="52" t="s">
        <v>42</v>
      </c>
      <c r="G63" s="41" t="s">
        <v>56</v>
      </c>
      <c r="H63" s="146">
        <v>4.3038194444444444E-4</v>
      </c>
      <c r="I63" s="72">
        <f t="shared" si="0"/>
        <v>3.8408564814814821E-4</v>
      </c>
      <c r="J63" s="70">
        <v>8.1446759259259265E-4</v>
      </c>
      <c r="K63" s="47">
        <f t="shared" si="1"/>
        <v>51.428571428571431</v>
      </c>
      <c r="L63" s="52" t="s">
        <v>44</v>
      </c>
      <c r="M63" s="137"/>
    </row>
    <row r="64" spans="1:13" ht="35.1" customHeight="1" x14ac:dyDescent="0.2">
      <c r="A64" s="136">
        <v>21</v>
      </c>
      <c r="B64" s="48">
        <v>100</v>
      </c>
      <c r="C64" s="51" t="s">
        <v>146</v>
      </c>
      <c r="D64" s="51" t="s">
        <v>147</v>
      </c>
      <c r="E64" s="52">
        <v>39575</v>
      </c>
      <c r="F64" s="52" t="s">
        <v>40</v>
      </c>
      <c r="G64" s="41" t="s">
        <v>50</v>
      </c>
      <c r="H64" s="146">
        <v>4.5775462962962957E-4</v>
      </c>
      <c r="I64" s="72">
        <f t="shared" si="0"/>
        <v>3.6311342592592602E-4</v>
      </c>
      <c r="J64" s="70">
        <v>8.2086805555555559E-4</v>
      </c>
      <c r="K64" s="47">
        <f t="shared" si="1"/>
        <v>50.70422535211268</v>
      </c>
      <c r="L64" s="52" t="s">
        <v>44</v>
      </c>
      <c r="M64" s="137"/>
    </row>
    <row r="65" spans="1:13" ht="35.1" customHeight="1" x14ac:dyDescent="0.2">
      <c r="A65" s="136">
        <v>21</v>
      </c>
      <c r="B65" s="48">
        <v>96</v>
      </c>
      <c r="C65" s="51" t="s">
        <v>148</v>
      </c>
      <c r="D65" s="51" t="s">
        <v>149</v>
      </c>
      <c r="E65" s="52">
        <v>39548</v>
      </c>
      <c r="F65" s="52" t="s">
        <v>40</v>
      </c>
      <c r="G65" s="41" t="s">
        <v>50</v>
      </c>
      <c r="H65" s="146">
        <v>4.5775462962962957E-4</v>
      </c>
      <c r="I65" s="72">
        <f t="shared" si="0"/>
        <v>3.6311342592592602E-4</v>
      </c>
      <c r="J65" s="70">
        <v>8.2086805555555559E-4</v>
      </c>
      <c r="K65" s="47">
        <f t="shared" si="1"/>
        <v>50.70422535211268</v>
      </c>
      <c r="L65" s="52" t="s">
        <v>44</v>
      </c>
      <c r="M65" s="137"/>
    </row>
    <row r="66" spans="1:13" ht="35.1" customHeight="1" x14ac:dyDescent="0.2">
      <c r="A66" s="136">
        <v>22</v>
      </c>
      <c r="B66" s="48">
        <v>99</v>
      </c>
      <c r="C66" s="51" t="s">
        <v>150</v>
      </c>
      <c r="D66" s="51" t="s">
        <v>151</v>
      </c>
      <c r="E66" s="52">
        <v>39572</v>
      </c>
      <c r="F66" s="52" t="s">
        <v>40</v>
      </c>
      <c r="G66" s="41" t="s">
        <v>50</v>
      </c>
      <c r="H66" s="146">
        <v>4.3267361111111111E-4</v>
      </c>
      <c r="I66" s="72">
        <f t="shared" si="0"/>
        <v>3.9539351851851855E-4</v>
      </c>
      <c r="J66" s="70">
        <v>8.2806712962962966E-4</v>
      </c>
      <c r="K66" s="47">
        <f t="shared" si="1"/>
        <v>50</v>
      </c>
      <c r="L66" s="52" t="s">
        <v>46</v>
      </c>
      <c r="M66" s="137"/>
    </row>
    <row r="67" spans="1:13" ht="35.1" customHeight="1" x14ac:dyDescent="0.2">
      <c r="A67" s="136">
        <v>22</v>
      </c>
      <c r="B67" s="48">
        <v>86</v>
      </c>
      <c r="C67" s="51" t="s">
        <v>152</v>
      </c>
      <c r="D67" s="51" t="s">
        <v>153</v>
      </c>
      <c r="E67" s="52">
        <v>39199</v>
      </c>
      <c r="F67" s="52" t="s">
        <v>40</v>
      </c>
      <c r="G67" s="41" t="s">
        <v>50</v>
      </c>
      <c r="H67" s="146">
        <v>4.3267361111111111E-4</v>
      </c>
      <c r="I67" s="72">
        <f t="shared" si="0"/>
        <v>3.9539351851851855E-4</v>
      </c>
      <c r="J67" s="70">
        <v>8.2806712962962966E-4</v>
      </c>
      <c r="K67" s="47">
        <f t="shared" si="1"/>
        <v>50</v>
      </c>
      <c r="L67" s="52" t="s">
        <v>46</v>
      </c>
      <c r="M67" s="137"/>
    </row>
    <row r="68" spans="1:13" ht="35.1" customHeight="1" x14ac:dyDescent="0.2">
      <c r="A68" s="136">
        <v>23</v>
      </c>
      <c r="B68" s="48">
        <v>158</v>
      </c>
      <c r="C68" s="51" t="s">
        <v>154</v>
      </c>
      <c r="D68" s="51" t="s">
        <v>155</v>
      </c>
      <c r="E68" s="52">
        <v>39084</v>
      </c>
      <c r="F68" s="52" t="s">
        <v>40</v>
      </c>
      <c r="G68" s="41" t="s">
        <v>139</v>
      </c>
      <c r="H68" s="146">
        <v>4.5285879629629631E-4</v>
      </c>
      <c r="I68" s="72">
        <f t="shared" si="0"/>
        <v>3.8917824074074077E-4</v>
      </c>
      <c r="J68" s="70">
        <v>8.4203703703703708E-4</v>
      </c>
      <c r="K68" s="47">
        <f t="shared" si="1"/>
        <v>49.31506849315069</v>
      </c>
      <c r="L68" s="52" t="s">
        <v>46</v>
      </c>
      <c r="M68" s="137"/>
    </row>
    <row r="69" spans="1:13" ht="35.1" customHeight="1" x14ac:dyDescent="0.2">
      <c r="A69" s="136">
        <v>23</v>
      </c>
      <c r="B69" s="48">
        <v>157</v>
      </c>
      <c r="C69" s="51" t="s">
        <v>156</v>
      </c>
      <c r="D69" s="51" t="s">
        <v>157</v>
      </c>
      <c r="E69" s="52">
        <v>39274</v>
      </c>
      <c r="F69" s="52" t="s">
        <v>40</v>
      </c>
      <c r="G69" s="41" t="s">
        <v>139</v>
      </c>
      <c r="H69" s="146">
        <v>4.5285879629629631E-4</v>
      </c>
      <c r="I69" s="72">
        <f t="shared" si="0"/>
        <v>3.8917824074074077E-4</v>
      </c>
      <c r="J69" s="70">
        <v>8.4203703703703708E-4</v>
      </c>
      <c r="K69" s="47">
        <f t="shared" si="1"/>
        <v>49.31506849315069</v>
      </c>
      <c r="L69" s="52" t="s">
        <v>46</v>
      </c>
      <c r="M69" s="137"/>
    </row>
    <row r="70" spans="1:13" ht="35.1" customHeight="1" x14ac:dyDescent="0.2">
      <c r="A70" s="136">
        <v>24</v>
      </c>
      <c r="B70" s="48">
        <v>164</v>
      </c>
      <c r="C70" s="51" t="s">
        <v>158</v>
      </c>
      <c r="D70" s="51" t="s">
        <v>159</v>
      </c>
      <c r="E70" s="52">
        <v>39281</v>
      </c>
      <c r="F70" s="52" t="s">
        <v>40</v>
      </c>
      <c r="G70" s="41" t="s">
        <v>160</v>
      </c>
      <c r="H70" s="146">
        <v>4.4105324074074077E-4</v>
      </c>
      <c r="I70" s="72">
        <f t="shared" si="0"/>
        <v>4.0598379629629632E-4</v>
      </c>
      <c r="J70" s="70">
        <v>8.4703703703703709E-4</v>
      </c>
      <c r="K70" s="47">
        <f t="shared" si="1"/>
        <v>49.31506849315069</v>
      </c>
      <c r="L70" s="52" t="s">
        <v>46</v>
      </c>
      <c r="M70" s="137"/>
    </row>
    <row r="71" spans="1:13" ht="35.1" customHeight="1" x14ac:dyDescent="0.2">
      <c r="A71" s="136">
        <v>24</v>
      </c>
      <c r="B71" s="48">
        <v>163</v>
      </c>
      <c r="C71" s="51" t="s">
        <v>161</v>
      </c>
      <c r="D71" s="51" t="s">
        <v>162</v>
      </c>
      <c r="E71" s="52">
        <v>39164</v>
      </c>
      <c r="F71" s="52" t="s">
        <v>40</v>
      </c>
      <c r="G71" s="41" t="s">
        <v>160</v>
      </c>
      <c r="H71" s="146">
        <v>4.4105324074074077E-4</v>
      </c>
      <c r="I71" s="72">
        <f t="shared" si="0"/>
        <v>4.0598379629629632E-4</v>
      </c>
      <c r="J71" s="70">
        <v>8.4703703703703709E-4</v>
      </c>
      <c r="K71" s="47">
        <f t="shared" si="1"/>
        <v>49.31506849315069</v>
      </c>
      <c r="L71" s="52" t="s">
        <v>46</v>
      </c>
      <c r="M71" s="137"/>
    </row>
    <row r="72" spans="1:13" ht="35.1" customHeight="1" x14ac:dyDescent="0.2">
      <c r="A72" s="136">
        <v>25</v>
      </c>
      <c r="B72" s="48">
        <v>167</v>
      </c>
      <c r="C72" s="51" t="s">
        <v>163</v>
      </c>
      <c r="D72" s="51" t="s">
        <v>164</v>
      </c>
      <c r="E72" s="52">
        <v>39380</v>
      </c>
      <c r="F72" s="52" t="s">
        <v>38</v>
      </c>
      <c r="G72" s="41" t="s">
        <v>57</v>
      </c>
      <c r="H72" s="146">
        <v>4.2820601851851852E-4</v>
      </c>
      <c r="I72" s="72">
        <f t="shared" si="0"/>
        <v>4.2018518518518522E-4</v>
      </c>
      <c r="J72" s="70">
        <v>8.4839120370370374E-4</v>
      </c>
      <c r="K72" s="47">
        <f t="shared" si="1"/>
        <v>49.31506849315069</v>
      </c>
      <c r="L72" s="52" t="s">
        <v>46</v>
      </c>
      <c r="M72" s="137"/>
    </row>
    <row r="73" spans="1:13" ht="35.1" customHeight="1" x14ac:dyDescent="0.2">
      <c r="A73" s="136">
        <v>25</v>
      </c>
      <c r="B73" s="48">
        <v>176</v>
      </c>
      <c r="C73" s="51" t="s">
        <v>165</v>
      </c>
      <c r="D73" s="51" t="s">
        <v>166</v>
      </c>
      <c r="E73" s="52">
        <v>39917</v>
      </c>
      <c r="F73" s="52" t="s">
        <v>38</v>
      </c>
      <c r="G73" s="41" t="s">
        <v>57</v>
      </c>
      <c r="H73" s="146">
        <v>4.2820601851851852E-4</v>
      </c>
      <c r="I73" s="72">
        <f t="shared" si="0"/>
        <v>4.2018518518518522E-4</v>
      </c>
      <c r="J73" s="70">
        <v>8.4839120370370374E-4</v>
      </c>
      <c r="K73" s="47">
        <f t="shared" si="1"/>
        <v>49.31506849315069</v>
      </c>
      <c r="L73" s="52" t="s">
        <v>46</v>
      </c>
      <c r="M73" s="137"/>
    </row>
    <row r="74" spans="1:13" ht="35.1" customHeight="1" x14ac:dyDescent="0.2">
      <c r="A74" s="136">
        <v>26</v>
      </c>
      <c r="B74" s="48">
        <v>126</v>
      </c>
      <c r="C74" s="51" t="s">
        <v>167</v>
      </c>
      <c r="D74" s="51" t="s">
        <v>168</v>
      </c>
      <c r="E74" s="52">
        <v>39598</v>
      </c>
      <c r="F74" s="52" t="s">
        <v>42</v>
      </c>
      <c r="G74" s="41" t="s">
        <v>58</v>
      </c>
      <c r="H74" s="146">
        <v>4.5032407407407407E-4</v>
      </c>
      <c r="I74" s="72">
        <f t="shared" si="0"/>
        <v>4.1383101851851851E-4</v>
      </c>
      <c r="J74" s="70">
        <v>8.6415509259259258E-4</v>
      </c>
      <c r="K74" s="47">
        <f t="shared" si="1"/>
        <v>48</v>
      </c>
      <c r="L74" s="52" t="s">
        <v>46</v>
      </c>
      <c r="M74" s="137"/>
    </row>
    <row r="75" spans="1:13" ht="35.1" customHeight="1" x14ac:dyDescent="0.2">
      <c r="A75" s="136">
        <v>26</v>
      </c>
      <c r="B75" s="48">
        <v>131</v>
      </c>
      <c r="C75" s="51" t="s">
        <v>169</v>
      </c>
      <c r="D75" s="51" t="s">
        <v>170</v>
      </c>
      <c r="E75" s="52">
        <v>39486</v>
      </c>
      <c r="F75" s="52" t="s">
        <v>40</v>
      </c>
      <c r="G75" s="41" t="s">
        <v>58</v>
      </c>
      <c r="H75" s="146">
        <v>4.5032407407407407E-4</v>
      </c>
      <c r="I75" s="72">
        <f t="shared" si="0"/>
        <v>4.1383101851851851E-4</v>
      </c>
      <c r="J75" s="70">
        <v>8.6415509259259258E-4</v>
      </c>
      <c r="K75" s="47">
        <f t="shared" si="1"/>
        <v>48</v>
      </c>
      <c r="L75" s="52" t="s">
        <v>46</v>
      </c>
      <c r="M75" s="137"/>
    </row>
    <row r="76" spans="1:13" ht="35.1" customHeight="1" x14ac:dyDescent="0.2">
      <c r="A76" s="136">
        <v>27</v>
      </c>
      <c r="B76" s="48">
        <v>31</v>
      </c>
      <c r="C76" s="51" t="s">
        <v>171</v>
      </c>
      <c r="D76" s="51" t="s">
        <v>172</v>
      </c>
      <c r="E76" s="52">
        <v>40341</v>
      </c>
      <c r="F76" s="52" t="s">
        <v>44</v>
      </c>
      <c r="G76" s="41" t="s">
        <v>56</v>
      </c>
      <c r="H76" s="146">
        <v>4.6030092592592601E-4</v>
      </c>
      <c r="I76" s="72">
        <f t="shared" si="0"/>
        <v>4.1579861111111109E-4</v>
      </c>
      <c r="J76" s="70">
        <v>8.760995370370371E-4</v>
      </c>
      <c r="K76" s="47">
        <f t="shared" si="1"/>
        <v>47.368421052631575</v>
      </c>
      <c r="L76" s="151" t="s">
        <v>179</v>
      </c>
      <c r="M76" s="149"/>
    </row>
    <row r="77" spans="1:13" ht="35.1" customHeight="1" x14ac:dyDescent="0.2">
      <c r="A77" s="136">
        <v>27</v>
      </c>
      <c r="B77" s="48">
        <v>28</v>
      </c>
      <c r="C77" s="51" t="s">
        <v>173</v>
      </c>
      <c r="D77" s="51" t="s">
        <v>174</v>
      </c>
      <c r="E77" s="52">
        <v>40255</v>
      </c>
      <c r="F77" s="52" t="s">
        <v>44</v>
      </c>
      <c r="G77" s="41" t="s">
        <v>56</v>
      </c>
      <c r="H77" s="146">
        <v>4.6030092592592601E-4</v>
      </c>
      <c r="I77" s="72">
        <f t="shared" si="0"/>
        <v>4.1579861111111109E-4</v>
      </c>
      <c r="J77" s="70">
        <v>8.760995370370371E-4</v>
      </c>
      <c r="K77" s="47">
        <f t="shared" si="1"/>
        <v>47.368421052631575</v>
      </c>
      <c r="L77" s="151" t="s">
        <v>179</v>
      </c>
      <c r="M77" s="149"/>
    </row>
    <row r="78" spans="1:13" ht="35.1" customHeight="1" x14ac:dyDescent="0.2">
      <c r="A78" s="136">
        <v>28</v>
      </c>
      <c r="B78" s="48">
        <v>94</v>
      </c>
      <c r="C78" s="51" t="s">
        <v>175</v>
      </c>
      <c r="D78" s="51" t="s">
        <v>176</v>
      </c>
      <c r="E78" s="52">
        <v>39512</v>
      </c>
      <c r="F78" s="52" t="s">
        <v>42</v>
      </c>
      <c r="G78" s="41" t="s">
        <v>50</v>
      </c>
      <c r="H78" s="146">
        <v>4.8136574074074076E-4</v>
      </c>
      <c r="I78" s="72">
        <f t="shared" si="0"/>
        <v>4.0226851851851849E-4</v>
      </c>
      <c r="J78" s="70">
        <v>8.8363425925925925E-4</v>
      </c>
      <c r="K78" s="47">
        <f t="shared" si="1"/>
        <v>47.368421052631575</v>
      </c>
      <c r="L78" s="151" t="s">
        <v>179</v>
      </c>
      <c r="M78" s="149"/>
    </row>
    <row r="79" spans="1:13" ht="35.1" customHeight="1" thickBot="1" x14ac:dyDescent="0.25">
      <c r="A79" s="138">
        <v>28</v>
      </c>
      <c r="B79" s="139">
        <v>103</v>
      </c>
      <c r="C79" s="140" t="s">
        <v>177</v>
      </c>
      <c r="D79" s="140" t="s">
        <v>178</v>
      </c>
      <c r="E79" s="141">
        <v>39791</v>
      </c>
      <c r="F79" s="141" t="s">
        <v>46</v>
      </c>
      <c r="G79" s="142" t="s">
        <v>50</v>
      </c>
      <c r="H79" s="148">
        <v>4.8136574074074076E-4</v>
      </c>
      <c r="I79" s="143">
        <f t="shared" si="0"/>
        <v>4.0226851851851849E-4</v>
      </c>
      <c r="J79" s="144">
        <v>8.8363425925925925E-4</v>
      </c>
      <c r="K79" s="145">
        <f t="shared" si="1"/>
        <v>47.368421052631575</v>
      </c>
      <c r="L79" s="152" t="s">
        <v>179</v>
      </c>
      <c r="M79" s="150"/>
    </row>
    <row r="80" spans="1:13" ht="8.25" customHeight="1" thickTop="1" x14ac:dyDescent="0.2">
      <c r="A80" s="117"/>
      <c r="B80" s="118"/>
      <c r="C80" s="118"/>
      <c r="D80" s="119"/>
      <c r="E80" s="120"/>
      <c r="F80" s="121"/>
      <c r="G80" s="122"/>
      <c r="H80" s="123"/>
      <c r="I80" s="123"/>
      <c r="J80" s="123"/>
      <c r="K80" s="124"/>
      <c r="L80" s="125"/>
      <c r="M80" s="126"/>
    </row>
    <row r="81" spans="1:13" ht="15" x14ac:dyDescent="0.2">
      <c r="A81" s="110" t="s">
        <v>30</v>
      </c>
      <c r="B81" s="97"/>
      <c r="C81" s="97"/>
      <c r="D81" s="97"/>
      <c r="E81" s="53"/>
      <c r="F81" s="53"/>
      <c r="G81" s="97"/>
      <c r="H81" s="97"/>
      <c r="I81" s="97"/>
      <c r="J81" s="97"/>
      <c r="K81" s="97"/>
      <c r="L81" s="97"/>
      <c r="M81" s="98"/>
    </row>
    <row r="82" spans="1:13" x14ac:dyDescent="0.2">
      <c r="A82" s="54" t="s">
        <v>31</v>
      </c>
      <c r="B82" s="55"/>
      <c r="C82" s="56"/>
      <c r="D82" s="55"/>
      <c r="E82" s="57"/>
      <c r="F82" s="55"/>
      <c r="G82" s="58" t="s">
        <v>32</v>
      </c>
      <c r="H82" s="59">
        <v>4</v>
      </c>
      <c r="J82" s="60" t="s">
        <v>33</v>
      </c>
      <c r="K82" s="58">
        <f>COUNTIF(F24:F48,"ЗМС")</f>
        <v>0</v>
      </c>
      <c r="L82" s="60"/>
      <c r="M82" s="58"/>
    </row>
    <row r="83" spans="1:13" x14ac:dyDescent="0.2">
      <c r="A83" s="54" t="s">
        <v>34</v>
      </c>
      <c r="B83" s="55"/>
      <c r="C83" s="56"/>
      <c r="D83" s="55"/>
      <c r="E83" s="57"/>
      <c r="F83" s="55"/>
      <c r="G83" s="56" t="s">
        <v>35</v>
      </c>
      <c r="H83" s="59">
        <f>H84+H88</f>
        <v>25</v>
      </c>
      <c r="J83" s="60" t="s">
        <v>36</v>
      </c>
      <c r="K83" s="58">
        <f>COUNTIF(F24:F48,"МСМК")</f>
        <v>0</v>
      </c>
      <c r="L83" s="60"/>
      <c r="M83" s="58"/>
    </row>
    <row r="84" spans="1:13" x14ac:dyDescent="0.2">
      <c r="A84" s="55"/>
      <c r="B84" s="55"/>
      <c r="C84" s="56"/>
      <c r="D84" s="55"/>
      <c r="E84" s="57"/>
      <c r="F84" s="55"/>
      <c r="G84" s="56" t="s">
        <v>37</v>
      </c>
      <c r="H84" s="59">
        <f>H85+H86+H87</f>
        <v>25</v>
      </c>
      <c r="J84" s="60" t="s">
        <v>38</v>
      </c>
      <c r="K84" s="58">
        <f>COUNTIF(F24:F48,"МС")</f>
        <v>2</v>
      </c>
      <c r="L84" s="60"/>
      <c r="M84" s="58"/>
    </row>
    <row r="85" spans="1:13" x14ac:dyDescent="0.2">
      <c r="A85" s="55"/>
      <c r="B85" s="55"/>
      <c r="C85" s="56"/>
      <c r="D85" s="55"/>
      <c r="E85" s="57"/>
      <c r="F85" s="55"/>
      <c r="G85" s="56" t="s">
        <v>39</v>
      </c>
      <c r="H85" s="59">
        <f>COUNT(A24:A48)</f>
        <v>25</v>
      </c>
      <c r="J85" s="60" t="s">
        <v>40</v>
      </c>
      <c r="K85" s="58">
        <f>COUNTIF(F24:F48,"КМС")</f>
        <v>23</v>
      </c>
      <c r="L85" s="60"/>
      <c r="M85" s="58"/>
    </row>
    <row r="86" spans="1:13" x14ac:dyDescent="0.2">
      <c r="A86" s="55"/>
      <c r="B86" s="55"/>
      <c r="C86" s="56"/>
      <c r="D86" s="55"/>
      <c r="E86" s="57"/>
      <c r="F86" s="55"/>
      <c r="G86" s="56" t="s">
        <v>41</v>
      </c>
      <c r="H86" s="59">
        <f>COUNTIF(A24:A48,"НФ")</f>
        <v>0</v>
      </c>
      <c r="J86" s="60" t="s">
        <v>42</v>
      </c>
      <c r="K86" s="58">
        <f>COUNTIF(F24:F48,"1 СР")</f>
        <v>0</v>
      </c>
      <c r="L86" s="60"/>
      <c r="M86" s="58"/>
    </row>
    <row r="87" spans="1:13" x14ac:dyDescent="0.2">
      <c r="A87" s="55"/>
      <c r="B87" s="55"/>
      <c r="C87" s="56"/>
      <c r="D87" s="55"/>
      <c r="E87" s="57"/>
      <c r="F87" s="55"/>
      <c r="G87" s="56" t="s">
        <v>43</v>
      </c>
      <c r="H87" s="59">
        <f>COUNTIF(A24:A48,"ДСКВ")</f>
        <v>0</v>
      </c>
      <c r="J87" s="61" t="s">
        <v>44</v>
      </c>
      <c r="K87" s="58">
        <f>COUNTIF(F24:F48,"2 СР")</f>
        <v>0</v>
      </c>
      <c r="L87" s="60"/>
      <c r="M87" s="58"/>
    </row>
    <row r="88" spans="1:13" x14ac:dyDescent="0.2">
      <c r="A88" s="55"/>
      <c r="B88" s="55"/>
      <c r="C88" s="56"/>
      <c r="D88" s="55"/>
      <c r="E88" s="57"/>
      <c r="F88" s="55"/>
      <c r="G88" s="56" t="s">
        <v>45</v>
      </c>
      <c r="H88" s="59">
        <f>COUNTIF(A24:A48,"НС")</f>
        <v>0</v>
      </c>
      <c r="J88" s="61" t="s">
        <v>46</v>
      </c>
      <c r="K88" s="58">
        <f>COUNTIF(F24:F48,"3 СР")</f>
        <v>0</v>
      </c>
      <c r="L88" s="60"/>
      <c r="M88" s="58"/>
    </row>
    <row r="89" spans="1:13" x14ac:dyDescent="0.2">
      <c r="A89" s="55"/>
      <c r="B89" s="62"/>
      <c r="C89" s="62"/>
      <c r="D89" s="55"/>
      <c r="E89" s="57"/>
      <c r="F89" s="55"/>
      <c r="G89" s="55"/>
      <c r="H89" s="63"/>
      <c r="I89" s="63"/>
      <c r="J89" s="63"/>
      <c r="K89" s="61"/>
      <c r="L89" s="55"/>
      <c r="M89" s="55"/>
    </row>
    <row r="90" spans="1:13" ht="15" x14ac:dyDescent="0.2">
      <c r="A90" s="110"/>
      <c r="B90" s="97"/>
      <c r="C90" s="97"/>
      <c r="D90" s="97"/>
      <c r="E90" s="97" t="s">
        <v>47</v>
      </c>
      <c r="F90" s="97"/>
      <c r="G90" s="97"/>
      <c r="H90" s="97" t="s">
        <v>48</v>
      </c>
      <c r="I90" s="97"/>
      <c r="J90" s="97"/>
      <c r="K90" s="97" t="s">
        <v>49</v>
      </c>
      <c r="L90" s="97"/>
      <c r="M90" s="98"/>
    </row>
    <row r="91" spans="1:13" x14ac:dyDescent="0.2">
      <c r="A91" s="111"/>
      <c r="B91" s="77"/>
      <c r="C91" s="77"/>
      <c r="D91" s="77"/>
      <c r="E91" s="77"/>
      <c r="F91" s="112"/>
      <c r="G91" s="112"/>
      <c r="H91" s="112"/>
      <c r="I91" s="112"/>
      <c r="J91" s="112"/>
      <c r="K91" s="112"/>
      <c r="L91" s="112"/>
      <c r="M91" s="113"/>
    </row>
    <row r="92" spans="1:13" x14ac:dyDescent="0.2">
      <c r="A92" s="64"/>
      <c r="B92" s="1"/>
      <c r="C92" s="1"/>
      <c r="D92" s="1"/>
      <c r="E92" s="65"/>
      <c r="F92" s="1"/>
      <c r="G92" s="1"/>
      <c r="H92" s="66"/>
      <c r="I92" s="66"/>
      <c r="J92" s="66"/>
      <c r="K92" s="1"/>
      <c r="L92" s="1"/>
      <c r="M92" s="67"/>
    </row>
    <row r="93" spans="1:13" x14ac:dyDescent="0.2">
      <c r="A93" s="64"/>
      <c r="B93" s="1"/>
      <c r="C93" s="1"/>
      <c r="D93" s="1"/>
      <c r="E93" s="65"/>
      <c r="F93" s="1"/>
      <c r="G93" s="1"/>
      <c r="H93" s="66"/>
      <c r="I93" s="66"/>
      <c r="J93" s="66"/>
      <c r="K93" s="1"/>
      <c r="L93" s="1"/>
      <c r="M93" s="67"/>
    </row>
    <row r="94" spans="1:13" x14ac:dyDescent="0.2">
      <c r="A94" s="64"/>
      <c r="B94" s="1"/>
      <c r="C94" s="1"/>
      <c r="D94" s="1"/>
      <c r="E94" s="65"/>
      <c r="F94" s="1"/>
      <c r="G94" s="1"/>
      <c r="H94" s="66"/>
      <c r="I94" s="66"/>
      <c r="J94" s="66"/>
      <c r="K94" s="1"/>
      <c r="L94" s="1"/>
      <c r="M94" s="67"/>
    </row>
    <row r="95" spans="1:13" x14ac:dyDescent="0.2">
      <c r="A95" s="64"/>
      <c r="B95" s="1"/>
      <c r="C95" s="1"/>
      <c r="D95" s="1"/>
      <c r="E95" s="65"/>
      <c r="F95" s="1"/>
      <c r="G95" s="1"/>
      <c r="H95" s="66"/>
      <c r="I95" s="66"/>
      <c r="J95" s="66"/>
      <c r="K95" s="68"/>
      <c r="L95" s="69"/>
      <c r="M95" s="67"/>
    </row>
    <row r="96" spans="1:13" x14ac:dyDescent="0.2">
      <c r="A96" s="114" t="s">
        <v>2</v>
      </c>
      <c r="B96" s="115"/>
      <c r="C96" s="115"/>
      <c r="D96" s="115"/>
      <c r="E96" s="115" t="str">
        <f>G17</f>
        <v>Попова Е.В. (ВК, Воронежская область)</v>
      </c>
      <c r="F96" s="115"/>
      <c r="G96" s="115"/>
      <c r="H96" s="115" t="str">
        <f>G18</f>
        <v>Гонова М.В. (ВК, Москва)</v>
      </c>
      <c r="I96" s="115"/>
      <c r="J96" s="115"/>
      <c r="K96" s="115" t="str">
        <f>G19</f>
        <v>Гниденко В.Н. (ВК, Тульская область)</v>
      </c>
      <c r="L96" s="115"/>
      <c r="M96" s="116"/>
    </row>
  </sheetData>
  <autoFilter ref="B23:O40" xr:uid="{24CA35CB-B38E-455F-8CA3-9F458746DEAB}">
    <sortState xmlns:xlrd2="http://schemas.microsoft.com/office/spreadsheetml/2017/richdata2" ref="B24:O40">
      <sortCondition ref="J23:J40"/>
    </sortState>
  </autoFilter>
  <mergeCells count="45">
    <mergeCell ref="A91:E91"/>
    <mergeCell ref="F91:M91"/>
    <mergeCell ref="A96:D96"/>
    <mergeCell ref="E96:G96"/>
    <mergeCell ref="H96:J96"/>
    <mergeCell ref="K96:M96"/>
    <mergeCell ref="A81:D81"/>
    <mergeCell ref="G81:M81"/>
    <mergeCell ref="A90:D90"/>
    <mergeCell ref="E90:G90"/>
    <mergeCell ref="H90:J90"/>
    <mergeCell ref="K90:M90"/>
    <mergeCell ref="K21:K22"/>
    <mergeCell ref="L21:L22"/>
    <mergeCell ref="M21:M22"/>
    <mergeCell ref="O21:O22"/>
    <mergeCell ref="P21:P22"/>
    <mergeCell ref="F21:F22"/>
    <mergeCell ref="G21:G22"/>
    <mergeCell ref="H21:I21"/>
    <mergeCell ref="J21:J22"/>
    <mergeCell ref="A13:D13"/>
    <mergeCell ref="A14:D14"/>
    <mergeCell ref="A15:G15"/>
    <mergeCell ref="H15:M15"/>
    <mergeCell ref="H16:M16"/>
    <mergeCell ref="H17:M17"/>
    <mergeCell ref="A21:A22"/>
    <mergeCell ref="B21:B22"/>
    <mergeCell ref="C21:C22"/>
    <mergeCell ref="D21:D22"/>
    <mergeCell ref="E21:E22"/>
    <mergeCell ref="H18:M18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phoneticPr fontId="20" type="noConversion"/>
  <conditionalFormatting sqref="G85:G88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59" fitToHeight="0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2025-07-13T13:48:57Z</dcterms:modified>
</cp:coreProperties>
</file>