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Мягкова\2025\Соревнования\КР 1 этап\Протоколы ФВСР\Классик 21 февраля\"/>
    </mc:Choice>
  </mc:AlternateContent>
  <bookViews>
    <workbookView xWindow="-105" yWindow="-105" windowWidth="23250" windowHeight="12570" tabRatio="789"/>
  </bookViews>
  <sheets>
    <sheet name="КЛАССИК" sheetId="127" r:id="rId1"/>
  </sheets>
  <calcPr calcId="162913" refMode="R1C1"/>
</workbook>
</file>

<file path=xl/calcChain.xml><?xml version="1.0" encoding="utf-8"?>
<calcChain xmlns="http://schemas.openxmlformats.org/spreadsheetml/2006/main">
  <c r="I55" i="127" l="1"/>
  <c r="E55" i="127"/>
  <c r="A55" i="127"/>
  <c r="H47" i="127"/>
  <c r="H46" i="127"/>
  <c r="H45" i="127"/>
  <c r="K44" i="127"/>
  <c r="H44" i="127"/>
  <c r="K43" i="127"/>
  <c r="H43" i="127"/>
  <c r="K42" i="127"/>
  <c r="H42" i="127"/>
  <c r="K41" i="127"/>
</calcChain>
</file>

<file path=xl/sharedStrings.xml><?xml version="1.0" encoding="utf-8"?>
<sst xmlns="http://schemas.openxmlformats.org/spreadsheetml/2006/main" count="136" uniqueCount="107">
  <si>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</si>
  <si>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</si>
  <si>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</si>
  <si>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</si>
  <si>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</si>
  <si>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</si>
  <si>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</si>
  <si>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</si>
  <si>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</si>
  <si>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</si>
  <si>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</si>
  <si>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</si>
  <si>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</si>
  <si>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</si>
  <si>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</si>
  <si>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</si>
  <si>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</si>
  <si>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</si>
  <si>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</si>
  <si>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</si>
  <si>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</si>
  <si>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</si>
  <si>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</si>
  <si>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</si>
  <si>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</si>
  <si>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</si>
  <si>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</si>
  <si>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</si>
  <si>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</si>
  <si>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</si>
  <si>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</si>
  <si>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</si>
  <si>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</si>
  <si>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</si>
  <si>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</si>
  <si>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</si>
  <si>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</si>
  <si>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</si>
  <si>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</si>
  <si>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</si>
  <si>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</si>
  <si>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</si>
  <si>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</si>
  <si>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</si>
  <si>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</si>
  <si>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</si>
  <si>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</si>
  <si>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</si>
  <si>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</si>
  <si>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</si>
  <si>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</si>
  <si>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</si>
  <si>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</si>
  <si>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</si>
  <si>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</si>
  <si>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</si>
  <si>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Девушки 13-14 лет</t>
  </si>
  <si>
    <t>ЧЕРНЫШОВ М.Ю. (г.Пенза)</t>
  </si>
  <si>
    <t>№ ВРВС: 0080011611Я</t>
  </si>
  <si>
    <t>ДАТА ПРОВЕДЕНИЯ: 21 февраля 2025г.</t>
  </si>
  <si>
    <t>№ ЕКП 2025: 2008130021030089</t>
  </si>
  <si>
    <t>ДОЯНОВ И.В. (IК, г. Саранск)</t>
  </si>
  <si>
    <t>БОЧАНОВ В.А. (ВК, г.Омск)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</si>
  <si>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</si>
  <si>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</si>
  <si>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</si>
  <si>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Ярыгина Варвара</t>
  </si>
  <si>
    <t>1 сп.юн.р.</t>
  </si>
  <si>
    <t>Омская обл.</t>
  </si>
  <si>
    <t>НС</t>
  </si>
  <si>
    <t>Кузнецова Дарина</t>
  </si>
  <si>
    <t>02.07.2012</t>
  </si>
  <si>
    <t>Мордовия</t>
  </si>
  <si>
    <t>Карабак Ксения</t>
  </si>
  <si>
    <t>05.04.2012</t>
  </si>
  <si>
    <t>Москва</t>
  </si>
  <si>
    <t>Сергеева Дарья</t>
  </si>
  <si>
    <t>21.08.2012</t>
  </si>
  <si>
    <t>Занозина Валерия</t>
  </si>
  <si>
    <t>03.12.2011</t>
  </si>
  <si>
    <t>Московская обл.</t>
  </si>
  <si>
    <t>Сухова Анжелика</t>
  </si>
  <si>
    <t>04.04.2011</t>
  </si>
  <si>
    <t>Поташова Радамира</t>
  </si>
  <si>
    <t>12.08.2012</t>
  </si>
  <si>
    <t>Санкт-Петербург</t>
  </si>
  <si>
    <t>Акишина Валерия</t>
  </si>
  <si>
    <t>05.04.2011</t>
  </si>
  <si>
    <t>Гришкина Василиса</t>
  </si>
  <si>
    <t>01.10.2011</t>
  </si>
  <si>
    <t>Щепилова Виктория</t>
  </si>
  <si>
    <t>12.08.2011</t>
  </si>
  <si>
    <t>Демина Ксения</t>
  </si>
  <si>
    <t>25.02.2012</t>
  </si>
  <si>
    <t>Пензенская обл.</t>
  </si>
  <si>
    <t>Филатова Вероника</t>
  </si>
  <si>
    <t>26.07.2012</t>
  </si>
  <si>
    <t>Азова Татьяна</t>
  </si>
  <si>
    <t>07.11.2011</t>
  </si>
  <si>
    <t>Щетинина Василиса</t>
  </si>
  <si>
    <t>26.09.2012</t>
  </si>
  <si>
    <t>Кондратова София</t>
  </si>
  <si>
    <t>01.10.2012</t>
  </si>
  <si>
    <t>Чуенкова Юлия</t>
  </si>
  <si>
    <t>17.03.2012</t>
  </si>
  <si>
    <t>Налдина Софья</t>
  </si>
  <si>
    <t>28.12.2011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</si>
</sst>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2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12" fillId="2" borderId="15" xfId="2" applyFont="1" applyFill="1" applyBorder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19" fillId="0" borderId="23" xfId="2" applyNumberFormat="1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10" fillId="0" borderId="23" xfId="2" applyFont="1" applyBorder="1" applyAlignment="1">
      <alignment horizontal="right" vertical="center"/>
    </xf>
    <xf numFmtId="0" fontId="8" fillId="0" borderId="23" xfId="2" applyFont="1" applyBorder="1" applyAlignment="1">
      <alignment horizontal="right" vertical="center" wrapText="1"/>
    </xf>
    <xf numFmtId="0" fontId="8" fillId="0" borderId="24" xfId="2" applyFont="1" applyBorder="1" applyAlignment="1">
      <alignment horizontal="right" vertical="center" wrapText="1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16" fillId="2" borderId="30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5" fontId="20" fillId="0" borderId="23" xfId="0" applyNumberFormat="1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9" fillId="0" borderId="23" xfId="2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14" fontId="20" fillId="0" borderId="23" xfId="0" applyNumberFormat="1" applyFont="1" applyBorder="1" applyAlignment="1">
      <alignment horizont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32" xfId="2" applyFont="1" applyFill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zoomScaleNormal="100" zoomScaleSheetLayoutView="100" workbookViewId="0">
      <selection activeCell="J36" sqref="J36"/>
    </sheetView>
  </sheetViews>
  <sheetFormatPr defaultRowHeight="12.75" x14ac:dyDescent="0.2"/>
  <cols>
    <col min="1" max="1" width="7" style="1" customWidth="1"/>
    <col min="2" max="2" width="7.85546875" style="25" customWidth="1"/>
    <col min="3" max="3" width="14.7109375" style="25" customWidth="1"/>
    <col min="4" max="4" width="23.5703125" style="1" customWidth="1"/>
    <col min="5" max="5" width="11.7109375" style="10" customWidth="1"/>
    <col min="6" max="6" width="10.28515625" style="1" customWidth="1"/>
    <col min="7" max="7" width="31.140625" style="1" customWidth="1"/>
    <col min="8" max="9" width="15.28515625" style="20" customWidth="1"/>
    <col min="10" max="10" width="15.28515625" style="1" customWidth="1"/>
    <col min="11" max="11" width="18.7109375" style="1" customWidth="1"/>
  </cols>
  <sheetData>
    <row r="1" spans="1:11" ht="21" x14ac:dyDescent="0.2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21" x14ac:dyDescent="0.2">
      <c r="A2" s="110" t="s">
        <v>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1" x14ac:dyDescent="0.2">
      <c r="A3" s="110" t="s">
        <v>50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21" x14ac:dyDescent="0.2">
      <c r="A4" s="110" t="s">
        <v>51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1" ht="21" x14ac:dyDescent="0.2">
      <c r="A5" s="110" t="s">
        <v>52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ht="28.5" x14ac:dyDescent="0.2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ht="21" x14ac:dyDescent="0.2">
      <c r="A7" s="112" t="s">
        <v>11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ht="21.75" thickBot="1" x14ac:dyDescent="0.25">
      <c r="A8" s="113" t="s">
        <v>24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ht="19.5" thickTop="1" x14ac:dyDescent="0.2">
      <c r="A9" s="114" t="s">
        <v>16</v>
      </c>
      <c r="B9" s="115"/>
      <c r="C9" s="115"/>
      <c r="D9" s="115"/>
      <c r="E9" s="115"/>
      <c r="F9" s="115"/>
      <c r="G9" s="115"/>
      <c r="H9" s="115"/>
      <c r="I9" s="115"/>
      <c r="J9" s="115"/>
      <c r="K9" s="116"/>
    </row>
    <row r="10" spans="1:11" ht="18.75" x14ac:dyDescent="0.2">
      <c r="A10" s="117" t="s">
        <v>45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1" ht="18.75" x14ac:dyDescent="0.2">
      <c r="A11" s="117" t="s">
        <v>56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9"/>
    </row>
    <row r="12" spans="1:11" ht="21" x14ac:dyDescent="0.2">
      <c r="A12" s="107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9"/>
    </row>
    <row r="13" spans="1:11" ht="15.75" x14ac:dyDescent="0.2">
      <c r="A13" s="94" t="s">
        <v>53</v>
      </c>
      <c r="B13" s="95"/>
      <c r="C13" s="95"/>
      <c r="D13" s="95"/>
      <c r="E13" s="2"/>
      <c r="F13" s="56" t="s">
        <v>64</v>
      </c>
      <c r="G13" s="56"/>
      <c r="H13" s="11"/>
      <c r="I13" s="11"/>
      <c r="J13" s="3"/>
      <c r="K13" s="4" t="s">
        <v>58</v>
      </c>
    </row>
    <row r="14" spans="1:11" ht="15.75" x14ac:dyDescent="0.2">
      <c r="A14" s="96" t="s">
        <v>59</v>
      </c>
      <c r="B14" s="97"/>
      <c r="C14" s="97"/>
      <c r="D14" s="97"/>
      <c r="E14" s="5"/>
      <c r="F14" s="30" t="s">
        <v>65</v>
      </c>
      <c r="G14" s="30"/>
      <c r="H14" s="12"/>
      <c r="I14" s="12"/>
      <c r="J14" s="6"/>
      <c r="K14" s="7" t="s">
        <v>60</v>
      </c>
    </row>
    <row r="15" spans="1:11" ht="15" x14ac:dyDescent="0.2">
      <c r="A15" s="98" t="s">
        <v>6</v>
      </c>
      <c r="B15" s="99"/>
      <c r="C15" s="99"/>
      <c r="D15" s="99"/>
      <c r="E15" s="99"/>
      <c r="F15" s="99"/>
      <c r="G15" s="100"/>
      <c r="H15" s="101" t="s">
        <v>0</v>
      </c>
      <c r="I15" s="102"/>
      <c r="J15" s="102"/>
      <c r="K15" s="103"/>
    </row>
    <row r="16" spans="1:11" s="1" customFormat="1" ht="24.95" customHeight="1" x14ac:dyDescent="0.2">
      <c r="A16" s="13" t="s">
        <v>12</v>
      </c>
      <c r="B16" s="8"/>
      <c r="C16" s="8"/>
      <c r="D16" s="14"/>
      <c r="E16" s="15"/>
      <c r="F16" s="14"/>
      <c r="G16" s="59" t="s">
        <v>57</v>
      </c>
      <c r="H16" s="36" t="s">
        <v>29</v>
      </c>
      <c r="I16" s="37"/>
      <c r="J16" s="37"/>
      <c r="K16" s="38"/>
    </row>
    <row r="17" spans="1:11" s="1" customFormat="1" ht="24.95" customHeight="1" x14ac:dyDescent="0.2">
      <c r="A17" s="13" t="s">
        <v>13</v>
      </c>
      <c r="B17" s="8"/>
      <c r="C17" s="8"/>
      <c r="D17" s="9"/>
      <c r="E17" s="29"/>
      <c r="F17" s="16"/>
      <c r="G17" s="60" t="s">
        <v>62</v>
      </c>
      <c r="H17" s="36" t="s">
        <v>31</v>
      </c>
      <c r="I17" s="37"/>
      <c r="J17" s="37"/>
      <c r="K17" s="54" t="s">
        <v>54</v>
      </c>
    </row>
    <row r="18" spans="1:11" s="1" customFormat="1" ht="24.95" customHeight="1" x14ac:dyDescent="0.2">
      <c r="A18" s="13" t="s">
        <v>14</v>
      </c>
      <c r="B18" s="8"/>
      <c r="C18" s="8"/>
      <c r="D18" s="9"/>
      <c r="E18" s="29"/>
      <c r="F18" s="16"/>
      <c r="G18" s="60" t="s">
        <v>63</v>
      </c>
      <c r="H18" s="36" t="s">
        <v>32</v>
      </c>
      <c r="I18" s="37"/>
      <c r="J18" s="37"/>
      <c r="K18" s="54" t="s">
        <v>55</v>
      </c>
    </row>
    <row r="19" spans="1:11" s="1" customFormat="1" ht="24.95" customHeight="1" thickBot="1" x14ac:dyDescent="0.25">
      <c r="A19" s="13" t="s">
        <v>10</v>
      </c>
      <c r="B19" s="31"/>
      <c r="C19" s="31"/>
      <c r="D19" s="16"/>
      <c r="E19" s="10"/>
      <c r="F19" s="33"/>
      <c r="G19" s="61" t="s">
        <v>61</v>
      </c>
      <c r="H19" s="32" t="s">
        <v>30</v>
      </c>
      <c r="I19" s="39"/>
      <c r="J19" s="28"/>
      <c r="K19" s="55">
        <v>1</v>
      </c>
    </row>
    <row r="20" spans="1:11" s="1" customFormat="1" ht="0.75" customHeight="1" thickTop="1" x14ac:dyDescent="0.2">
      <c r="A20" s="62"/>
      <c r="B20" s="63"/>
      <c r="C20" s="63"/>
      <c r="D20" s="62"/>
      <c r="E20" s="64"/>
      <c r="F20" s="62"/>
      <c r="G20" s="62"/>
      <c r="H20" s="65"/>
      <c r="I20" s="65"/>
      <c r="J20" s="62"/>
      <c r="K20" s="62"/>
    </row>
    <row r="21" spans="1:11" s="73" customFormat="1" ht="24.95" customHeight="1" x14ac:dyDescent="0.2">
      <c r="A21" s="66" t="s">
        <v>4</v>
      </c>
      <c r="B21" s="67" t="s">
        <v>8</v>
      </c>
      <c r="C21" s="67" t="s">
        <v>23</v>
      </c>
      <c r="D21" s="67" t="s">
        <v>1</v>
      </c>
      <c r="E21" s="68" t="s">
        <v>22</v>
      </c>
      <c r="F21" s="67" t="s">
        <v>5</v>
      </c>
      <c r="G21" s="67" t="s">
        <v>26</v>
      </c>
      <c r="H21" s="69" t="s">
        <v>38</v>
      </c>
      <c r="I21" s="70"/>
      <c r="J21" s="71" t="s">
        <v>18</v>
      </c>
      <c r="K21" s="72" t="s">
        <v>9</v>
      </c>
    </row>
    <row r="22" spans="1:11" s="78" customFormat="1" ht="30" customHeight="1" x14ac:dyDescent="0.25">
      <c r="A22" s="58">
        <v>1</v>
      </c>
      <c r="B22" s="120">
        <v>69</v>
      </c>
      <c r="C22" s="120">
        <v>10090374577</v>
      </c>
      <c r="D22" s="121" t="s">
        <v>70</v>
      </c>
      <c r="E22" s="121" t="s">
        <v>71</v>
      </c>
      <c r="F22" s="121" t="s">
        <v>47</v>
      </c>
      <c r="G22" s="121" t="s">
        <v>72</v>
      </c>
      <c r="H22" s="74"/>
      <c r="I22" s="75"/>
      <c r="J22" s="76"/>
      <c r="K22" s="77"/>
    </row>
    <row r="23" spans="1:11" s="78" customFormat="1" ht="30" customHeight="1" x14ac:dyDescent="0.25">
      <c r="A23" s="58">
        <v>2</v>
      </c>
      <c r="B23" s="120">
        <v>587</v>
      </c>
      <c r="C23" s="120">
        <v>10061529003</v>
      </c>
      <c r="D23" s="121" t="s">
        <v>73</v>
      </c>
      <c r="E23" s="121" t="s">
        <v>74</v>
      </c>
      <c r="F23" s="121" t="s">
        <v>67</v>
      </c>
      <c r="G23" s="121" t="s">
        <v>75</v>
      </c>
      <c r="H23" s="74"/>
      <c r="I23" s="75"/>
      <c r="J23" s="79"/>
      <c r="K23" s="80"/>
    </row>
    <row r="24" spans="1:11" s="78" customFormat="1" ht="30" customHeight="1" x14ac:dyDescent="0.25">
      <c r="A24" s="58">
        <v>3</v>
      </c>
      <c r="B24" s="120">
        <v>609</v>
      </c>
      <c r="C24" s="120">
        <v>10080880095</v>
      </c>
      <c r="D24" s="121" t="s">
        <v>76</v>
      </c>
      <c r="E24" s="121" t="s">
        <v>77</v>
      </c>
      <c r="F24" s="121" t="s">
        <v>67</v>
      </c>
      <c r="G24" s="121" t="s">
        <v>75</v>
      </c>
      <c r="H24" s="74"/>
      <c r="I24" s="75"/>
      <c r="J24" s="79"/>
      <c r="K24" s="80"/>
    </row>
    <row r="25" spans="1:11" s="78" customFormat="1" ht="30" customHeight="1" x14ac:dyDescent="0.25">
      <c r="A25" s="58">
        <v>4</v>
      </c>
      <c r="B25" s="120">
        <v>113</v>
      </c>
      <c r="C25" s="120">
        <v>10133192502</v>
      </c>
      <c r="D25" s="121" t="s">
        <v>78</v>
      </c>
      <c r="E25" s="121" t="s">
        <v>79</v>
      </c>
      <c r="F25" s="121" t="s">
        <v>48</v>
      </c>
      <c r="G25" s="121" t="s">
        <v>80</v>
      </c>
      <c r="H25" s="74"/>
      <c r="I25" s="75"/>
      <c r="J25" s="79"/>
      <c r="K25" s="80"/>
    </row>
    <row r="26" spans="1:11" s="78" customFormat="1" ht="30" customHeight="1" x14ac:dyDescent="0.25">
      <c r="A26" s="58">
        <v>5</v>
      </c>
      <c r="B26" s="120">
        <v>800</v>
      </c>
      <c r="C26" s="120">
        <v>10092620432</v>
      </c>
      <c r="D26" s="121" t="s">
        <v>81</v>
      </c>
      <c r="E26" s="121" t="s">
        <v>82</v>
      </c>
      <c r="F26" s="121" t="s">
        <v>67</v>
      </c>
      <c r="G26" s="121" t="s">
        <v>75</v>
      </c>
      <c r="H26" s="74"/>
      <c r="I26" s="75"/>
      <c r="J26" s="79"/>
      <c r="K26" s="80"/>
    </row>
    <row r="27" spans="1:11" s="78" customFormat="1" ht="30" customHeight="1" x14ac:dyDescent="0.25">
      <c r="A27" s="58">
        <v>6</v>
      </c>
      <c r="B27" s="120">
        <v>603</v>
      </c>
      <c r="C27" s="120">
        <v>10084384627</v>
      </c>
      <c r="D27" s="121" t="s">
        <v>83</v>
      </c>
      <c r="E27" s="121" t="s">
        <v>84</v>
      </c>
      <c r="F27" s="121" t="s">
        <v>67</v>
      </c>
      <c r="G27" s="121" t="s">
        <v>85</v>
      </c>
      <c r="H27" s="74"/>
      <c r="I27" s="75"/>
      <c r="J27" s="79"/>
      <c r="K27" s="80"/>
    </row>
    <row r="28" spans="1:11" s="78" customFormat="1" ht="30" customHeight="1" x14ac:dyDescent="0.25">
      <c r="A28" s="58">
        <v>7</v>
      </c>
      <c r="B28" s="120">
        <v>52</v>
      </c>
      <c r="C28" s="120">
        <v>10092188780</v>
      </c>
      <c r="D28" s="121" t="s">
        <v>86</v>
      </c>
      <c r="E28" s="121" t="s">
        <v>87</v>
      </c>
      <c r="F28" s="121" t="s">
        <v>48</v>
      </c>
      <c r="G28" s="121" t="s">
        <v>72</v>
      </c>
      <c r="H28" s="74"/>
      <c r="I28" s="75"/>
      <c r="J28" s="79"/>
      <c r="K28" s="80"/>
    </row>
    <row r="29" spans="1:11" s="78" customFormat="1" ht="30" customHeight="1" x14ac:dyDescent="0.25">
      <c r="A29" s="58">
        <v>8</v>
      </c>
      <c r="B29" s="120">
        <v>558</v>
      </c>
      <c r="C29" s="120">
        <v>10129815282</v>
      </c>
      <c r="D29" s="121" t="s">
        <v>88</v>
      </c>
      <c r="E29" s="121" t="s">
        <v>89</v>
      </c>
      <c r="F29" s="121" t="s">
        <v>48</v>
      </c>
      <c r="G29" s="121" t="s">
        <v>72</v>
      </c>
      <c r="H29" s="74"/>
      <c r="I29" s="75"/>
      <c r="J29" s="79"/>
      <c r="K29" s="80"/>
    </row>
    <row r="30" spans="1:11" s="78" customFormat="1" ht="30" customHeight="1" x14ac:dyDescent="0.25">
      <c r="A30" s="58">
        <v>9</v>
      </c>
      <c r="B30" s="120">
        <v>628</v>
      </c>
      <c r="C30" s="120">
        <v>10148470204</v>
      </c>
      <c r="D30" s="121" t="s">
        <v>90</v>
      </c>
      <c r="E30" s="121" t="s">
        <v>91</v>
      </c>
      <c r="F30" s="121" t="s">
        <v>67</v>
      </c>
      <c r="G30" s="121" t="s">
        <v>75</v>
      </c>
      <c r="H30" s="74"/>
      <c r="I30" s="75"/>
      <c r="J30" s="79"/>
      <c r="K30" s="80"/>
    </row>
    <row r="31" spans="1:11" s="78" customFormat="1" ht="30" customHeight="1" x14ac:dyDescent="0.25">
      <c r="A31" s="58">
        <v>10</v>
      </c>
      <c r="B31" s="120">
        <v>111</v>
      </c>
      <c r="C31" s="120">
        <v>10112808152</v>
      </c>
      <c r="D31" s="121" t="s">
        <v>92</v>
      </c>
      <c r="E31" s="121" t="s">
        <v>93</v>
      </c>
      <c r="F31" s="121" t="s">
        <v>47</v>
      </c>
      <c r="G31" s="121" t="s">
        <v>94</v>
      </c>
      <c r="H31" s="74"/>
      <c r="I31" s="75"/>
      <c r="J31" s="79"/>
      <c r="K31" s="80"/>
    </row>
    <row r="32" spans="1:11" s="78" customFormat="1" ht="30" customHeight="1" x14ac:dyDescent="0.25">
      <c r="A32" s="58">
        <v>11</v>
      </c>
      <c r="B32" s="120">
        <v>820</v>
      </c>
      <c r="C32" s="120">
        <v>10091859283</v>
      </c>
      <c r="D32" s="121" t="s">
        <v>95</v>
      </c>
      <c r="E32" s="121" t="s">
        <v>96</v>
      </c>
      <c r="F32" s="121" t="s">
        <v>47</v>
      </c>
      <c r="G32" s="121" t="s">
        <v>75</v>
      </c>
      <c r="H32" s="74"/>
      <c r="I32" s="75"/>
      <c r="J32" s="79"/>
      <c r="K32" s="80"/>
    </row>
    <row r="33" spans="1:11" s="78" customFormat="1" ht="30" customHeight="1" x14ac:dyDescent="0.25">
      <c r="A33" s="58">
        <v>12</v>
      </c>
      <c r="B33" s="120">
        <v>117</v>
      </c>
      <c r="C33" s="120">
        <v>10112808657</v>
      </c>
      <c r="D33" s="121" t="s">
        <v>97</v>
      </c>
      <c r="E33" s="121" t="s">
        <v>98</v>
      </c>
      <c r="F33" s="121" t="s">
        <v>46</v>
      </c>
      <c r="G33" s="121" t="s">
        <v>94</v>
      </c>
      <c r="H33" s="74"/>
      <c r="I33" s="75"/>
      <c r="J33" s="79"/>
      <c r="K33" s="80"/>
    </row>
    <row r="34" spans="1:11" s="78" customFormat="1" ht="30" customHeight="1" x14ac:dyDescent="0.25">
      <c r="A34" s="58">
        <v>13</v>
      </c>
      <c r="B34" s="120">
        <v>350</v>
      </c>
      <c r="C34" s="120">
        <v>10090652847</v>
      </c>
      <c r="D34" s="121" t="s">
        <v>99</v>
      </c>
      <c r="E34" s="121" t="s">
        <v>100</v>
      </c>
      <c r="F34" s="121" t="s">
        <v>67</v>
      </c>
      <c r="G34" s="121" t="s">
        <v>75</v>
      </c>
      <c r="H34" s="74"/>
      <c r="I34" s="75"/>
      <c r="J34" s="79"/>
      <c r="K34" s="80"/>
    </row>
    <row r="35" spans="1:11" s="78" customFormat="1" ht="30" customHeight="1" x14ac:dyDescent="0.25">
      <c r="A35" s="58">
        <v>14</v>
      </c>
      <c r="B35" s="120">
        <v>51</v>
      </c>
      <c r="C35" s="120">
        <v>10094460028</v>
      </c>
      <c r="D35" s="121" t="s">
        <v>101</v>
      </c>
      <c r="E35" s="121" t="s">
        <v>102</v>
      </c>
      <c r="F35" s="121" t="s">
        <v>47</v>
      </c>
      <c r="G35" s="121" t="s">
        <v>80</v>
      </c>
      <c r="H35" s="74"/>
      <c r="I35" s="75"/>
      <c r="J35" s="79"/>
      <c r="K35" s="81"/>
    </row>
    <row r="36" spans="1:11" s="78" customFormat="1" ht="30" customHeight="1" x14ac:dyDescent="0.25">
      <c r="A36" s="58">
        <v>15</v>
      </c>
      <c r="B36" s="120">
        <v>587</v>
      </c>
      <c r="C36" s="120">
        <v>10100048915</v>
      </c>
      <c r="D36" s="121" t="s">
        <v>103</v>
      </c>
      <c r="E36" s="121" t="s">
        <v>104</v>
      </c>
      <c r="F36" s="121" t="s">
        <v>47</v>
      </c>
      <c r="G36" s="121" t="s">
        <v>94</v>
      </c>
      <c r="H36" s="74"/>
      <c r="I36" s="75"/>
      <c r="J36" s="79"/>
      <c r="K36" s="81"/>
    </row>
    <row r="37" spans="1:11" s="78" customFormat="1" ht="30" customHeight="1" x14ac:dyDescent="0.25">
      <c r="A37" s="58" t="s">
        <v>69</v>
      </c>
      <c r="B37" s="120">
        <v>215</v>
      </c>
      <c r="C37" s="120">
        <v>10150496995</v>
      </c>
      <c r="D37" s="121" t="s">
        <v>105</v>
      </c>
      <c r="E37" s="121" t="s">
        <v>106</v>
      </c>
      <c r="F37" s="121" t="s">
        <v>48</v>
      </c>
      <c r="G37" s="121" t="s">
        <v>72</v>
      </c>
      <c r="H37" s="74"/>
      <c r="I37" s="75"/>
      <c r="J37" s="79"/>
      <c r="K37" s="81"/>
    </row>
    <row r="38" spans="1:11" s="78" customFormat="1" ht="30" customHeight="1" x14ac:dyDescent="0.25">
      <c r="A38" s="58" t="s">
        <v>69</v>
      </c>
      <c r="B38" s="58">
        <v>178</v>
      </c>
      <c r="C38" s="58">
        <v>10153837233</v>
      </c>
      <c r="D38" s="58" t="s">
        <v>66</v>
      </c>
      <c r="E38" s="86">
        <v>40906</v>
      </c>
      <c r="F38" s="58" t="s">
        <v>67</v>
      </c>
      <c r="G38" s="58" t="s">
        <v>68</v>
      </c>
      <c r="H38" s="74"/>
      <c r="I38" s="75"/>
      <c r="J38" s="79"/>
      <c r="K38" s="81"/>
    </row>
    <row r="39" spans="1:11" s="78" customFormat="1" ht="12" customHeight="1" thickBot="1" x14ac:dyDescent="0.3">
      <c r="A39" s="75"/>
      <c r="B39" s="75"/>
      <c r="C39" s="75"/>
      <c r="D39" s="75"/>
      <c r="E39" s="75"/>
      <c r="F39" s="75"/>
      <c r="G39" s="75"/>
      <c r="H39" s="75"/>
      <c r="I39" s="75"/>
      <c r="J39" s="82"/>
      <c r="K39" s="82"/>
    </row>
    <row r="40" spans="1:11" s="1" customFormat="1" ht="17.25" customHeight="1" thickTop="1" x14ac:dyDescent="0.2">
      <c r="A40" s="104" t="s">
        <v>3</v>
      </c>
      <c r="B40" s="105"/>
      <c r="C40" s="105"/>
      <c r="D40" s="105"/>
      <c r="E40" s="35"/>
      <c r="F40" s="35"/>
      <c r="G40" s="105" t="s">
        <v>25</v>
      </c>
      <c r="H40" s="105"/>
      <c r="I40" s="105"/>
      <c r="J40" s="105"/>
      <c r="K40" s="106"/>
    </row>
    <row r="41" spans="1:11" s="1" customFormat="1" ht="15" customHeight="1" x14ac:dyDescent="0.2">
      <c r="A41" s="47" t="s">
        <v>33</v>
      </c>
      <c r="B41" s="16"/>
      <c r="C41" s="16"/>
      <c r="D41" s="48"/>
      <c r="E41" s="18"/>
      <c r="F41" s="45"/>
      <c r="G41" s="17" t="s">
        <v>21</v>
      </c>
      <c r="H41" s="41">
        <v>6</v>
      </c>
      <c r="I41" s="51"/>
      <c r="J41" s="84" t="s">
        <v>19</v>
      </c>
      <c r="K41" s="85">
        <f>COUNTIF(F22:F39,"ЗМС")</f>
        <v>0</v>
      </c>
    </row>
    <row r="42" spans="1:11" s="1" customFormat="1" ht="15" customHeight="1" x14ac:dyDescent="0.2">
      <c r="A42" s="47" t="s">
        <v>34</v>
      </c>
      <c r="B42" s="16"/>
      <c r="C42" s="16"/>
      <c r="D42" s="48"/>
      <c r="F42" s="46"/>
      <c r="G42" s="19" t="s">
        <v>43</v>
      </c>
      <c r="H42" s="40">
        <f>H43+H46</f>
        <v>17</v>
      </c>
      <c r="I42" s="43"/>
      <c r="J42" s="84" t="s">
        <v>15</v>
      </c>
      <c r="K42" s="85">
        <f>COUNTIF(F23:F39,"МСМК")</f>
        <v>0</v>
      </c>
    </row>
    <row r="43" spans="1:11" s="1" customFormat="1" ht="15" customHeight="1" x14ac:dyDescent="0.2">
      <c r="A43" s="47" t="s">
        <v>35</v>
      </c>
      <c r="B43" s="16"/>
      <c r="C43" s="16"/>
      <c r="D43" s="48"/>
      <c r="F43" s="46"/>
      <c r="G43" s="19" t="s">
        <v>44</v>
      </c>
      <c r="H43" s="40">
        <f>H44+H45+H47</f>
        <v>15</v>
      </c>
      <c r="I43" s="43"/>
      <c r="J43" s="84" t="s">
        <v>17</v>
      </c>
      <c r="K43" s="85">
        <f>COUNTIF(F34:F40,"МС")</f>
        <v>0</v>
      </c>
    </row>
    <row r="44" spans="1:11" s="1" customFormat="1" ht="15" customHeight="1" x14ac:dyDescent="0.2">
      <c r="A44" s="47" t="s">
        <v>36</v>
      </c>
      <c r="B44" s="16"/>
      <c r="C44" s="16"/>
      <c r="D44" s="48"/>
      <c r="F44" s="46"/>
      <c r="G44" s="19" t="s">
        <v>39</v>
      </c>
      <c r="H44" s="41">
        <f>COUNT(A22:A39)</f>
        <v>15</v>
      </c>
      <c r="I44" s="42"/>
      <c r="J44" s="84" t="s">
        <v>20</v>
      </c>
      <c r="K44" s="85">
        <f>COUNTIF(F35:F41,"КМС")</f>
        <v>0</v>
      </c>
    </row>
    <row r="45" spans="1:11" s="1" customFormat="1" ht="15" customHeight="1" x14ac:dyDescent="0.2">
      <c r="A45" s="47"/>
      <c r="B45" s="16"/>
      <c r="C45" s="16"/>
      <c r="D45" s="48"/>
      <c r="F45" s="46"/>
      <c r="G45" s="19" t="s">
        <v>40</v>
      </c>
      <c r="H45" s="41">
        <f>COUNTIF(A22:A39,"НФ")</f>
        <v>0</v>
      </c>
      <c r="I45" s="42"/>
      <c r="J45" s="83" t="s">
        <v>46</v>
      </c>
      <c r="K45" s="85">
        <v>1</v>
      </c>
    </row>
    <row r="46" spans="1:11" s="1" customFormat="1" ht="15" customHeight="1" x14ac:dyDescent="0.2">
      <c r="A46" s="47"/>
      <c r="B46" s="16"/>
      <c r="C46" s="16"/>
      <c r="D46" s="48"/>
      <c r="F46" s="46"/>
      <c r="G46" s="19" t="s">
        <v>41</v>
      </c>
      <c r="H46" s="34">
        <f>COUNTIF(A22:A39,"НС")</f>
        <v>2</v>
      </c>
      <c r="I46" s="44"/>
      <c r="J46" s="57" t="s">
        <v>48</v>
      </c>
      <c r="K46" s="85">
        <v>4</v>
      </c>
    </row>
    <row r="47" spans="1:11" s="1" customFormat="1" ht="15" customHeight="1" x14ac:dyDescent="0.2">
      <c r="A47" s="47"/>
      <c r="B47" s="16"/>
      <c r="C47" s="16"/>
      <c r="D47" s="48"/>
      <c r="E47" s="21"/>
      <c r="F47" s="52"/>
      <c r="G47" s="19" t="s">
        <v>42</v>
      </c>
      <c r="H47" s="34">
        <f>COUNTIF(A22:A39,"ДСКВ")</f>
        <v>0</v>
      </c>
      <c r="I47" s="53"/>
      <c r="J47" s="57" t="s">
        <v>47</v>
      </c>
      <c r="K47" s="85">
        <v>5</v>
      </c>
    </row>
    <row r="48" spans="1:11" s="1" customFormat="1" ht="9.75" customHeight="1" x14ac:dyDescent="0.2">
      <c r="A48" s="22"/>
      <c r="B48" s="25"/>
      <c r="C48" s="25"/>
      <c r="E48" s="10"/>
      <c r="H48" s="20"/>
      <c r="I48" s="20"/>
      <c r="K48" s="23"/>
    </row>
    <row r="49" spans="1:11" s="1" customFormat="1" ht="15.75" x14ac:dyDescent="0.2">
      <c r="A49" s="87" t="s">
        <v>2</v>
      </c>
      <c r="B49" s="88"/>
      <c r="C49" s="88"/>
      <c r="D49" s="88"/>
      <c r="E49" s="89" t="s">
        <v>7</v>
      </c>
      <c r="F49" s="89"/>
      <c r="G49" s="89"/>
      <c r="H49" s="89"/>
      <c r="I49" s="89" t="s">
        <v>37</v>
      </c>
      <c r="J49" s="89"/>
      <c r="K49" s="90"/>
    </row>
    <row r="50" spans="1:11" s="1" customFormat="1" x14ac:dyDescent="0.2">
      <c r="A50" s="22"/>
      <c r="F50" s="18"/>
      <c r="G50" s="18"/>
      <c r="H50" s="18"/>
      <c r="I50" s="18"/>
      <c r="J50" s="18"/>
      <c r="K50" s="27"/>
    </row>
    <row r="51" spans="1:11" s="1" customFormat="1" x14ac:dyDescent="0.2">
      <c r="A51" s="24"/>
      <c r="B51" s="25"/>
      <c r="C51" s="25"/>
      <c r="D51" s="25"/>
      <c r="E51" s="49"/>
      <c r="F51" s="25"/>
      <c r="G51" s="25"/>
      <c r="H51" s="50"/>
      <c r="I51" s="50"/>
      <c r="J51" s="25"/>
      <c r="K51" s="26"/>
    </row>
    <row r="52" spans="1:11" s="1" customFormat="1" x14ac:dyDescent="0.2">
      <c r="A52" s="24"/>
      <c r="B52" s="25"/>
      <c r="C52" s="25"/>
      <c r="D52" s="25"/>
      <c r="E52" s="49"/>
      <c r="F52" s="25"/>
      <c r="G52" s="25"/>
      <c r="H52" s="50"/>
      <c r="I52" s="50"/>
      <c r="J52" s="25"/>
      <c r="K52" s="26"/>
    </row>
    <row r="53" spans="1:11" s="1" customFormat="1" x14ac:dyDescent="0.2">
      <c r="A53" s="24"/>
      <c r="B53" s="25"/>
      <c r="C53" s="25"/>
      <c r="D53" s="25"/>
      <c r="E53" s="49"/>
      <c r="F53" s="25"/>
      <c r="G53" s="25"/>
      <c r="H53" s="50"/>
      <c r="I53" s="50"/>
      <c r="J53" s="25"/>
      <c r="K53" s="26"/>
    </row>
    <row r="54" spans="1:11" s="1" customFormat="1" x14ac:dyDescent="0.2">
      <c r="A54" s="24"/>
      <c r="B54" s="25"/>
      <c r="C54" s="25"/>
      <c r="D54" s="25"/>
      <c r="E54" s="49"/>
      <c r="F54" s="25"/>
      <c r="G54" s="25"/>
      <c r="H54" s="50"/>
      <c r="I54" s="50"/>
      <c r="J54" s="25"/>
      <c r="K54" s="26"/>
    </row>
    <row r="55" spans="1:11" s="1" customFormat="1" ht="16.5" thickBot="1" x14ac:dyDescent="0.25">
      <c r="A55" s="91" t="str">
        <f>G18</f>
        <v>МЯГКОВА Е.А. (IК, г. Саранск)</v>
      </c>
      <c r="B55" s="92"/>
      <c r="C55" s="92"/>
      <c r="D55" s="92"/>
      <c r="E55" s="92" t="str">
        <f>G17</f>
        <v>БОЧАНОВ В.А. (ВК, г.Омск)</v>
      </c>
      <c r="F55" s="92"/>
      <c r="G55" s="92"/>
      <c r="H55" s="92"/>
      <c r="I55" s="92" t="str">
        <f>G19</f>
        <v>ДОЯНОВ И.В. (IК, г. Саранск)</v>
      </c>
      <c r="J55" s="92"/>
      <c r="K55" s="93"/>
    </row>
    <row r="56" spans="1:11" ht="13.5" thickTop="1" x14ac:dyDescent="0.2"/>
  </sheetData>
  <mergeCells count="24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40:D40"/>
    <mergeCell ref="G40:K40"/>
    <mergeCell ref="A49:D49"/>
    <mergeCell ref="E49:H49"/>
    <mergeCell ref="I49:K49"/>
    <mergeCell ref="A55:D55"/>
    <mergeCell ref="E55:H55"/>
    <mergeCell ref="I55:K55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2025-02-21T15:52:25Z</cp:lastPrinted>
  <dcterms:created xsi:type="dcterms:W3CDTF">1996-10-08T23:32:33Z</dcterms:created>
  <dcterms:modified xsi:type="dcterms:W3CDTF">2025-02-21T15:52:28Z</dcterms:modified>
</cp:coreProperties>
</file>