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соревнования\2025\06-11.01.2025 спб ЧР и ПР многодневка по очкам\ЧР 06-11.01.2025\"/>
    </mc:Choice>
  </mc:AlternateContent>
  <xr:revisionPtr revIDLastSave="0" documentId="13_ncr:1_{1EA2F9A4-5684-431F-B817-BEB425F8E7CC}" xr6:coauthVersionLast="47" xr6:coauthVersionMax="47" xr10:uidLastSave="{00000000-0000-0000-0000-000000000000}"/>
  <bookViews>
    <workbookView xWindow="1950" yWindow="1245" windowWidth="14670" windowHeight="10275" tabRatio="789" xr2:uid="{00000000-000D-0000-FFFF-FFFF00000000}"/>
  </bookViews>
  <sheets>
    <sheet name="мнг. г. по очкам" sheetId="100" r:id="rId1"/>
  </sheets>
  <definedNames>
    <definedName name="_xlnm.Print_Area" localSheetId="0">'мнг. г. по очкам'!$A$1:$V$107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8" i="100" l="1"/>
  <c r="K97" i="100"/>
  <c r="K96" i="100"/>
  <c r="K95" i="100"/>
  <c r="K94" i="100"/>
  <c r="K93" i="100"/>
  <c r="K92" i="100"/>
  <c r="H98" i="100"/>
  <c r="H97" i="100"/>
  <c r="H96" i="100"/>
  <c r="H95" i="100"/>
  <c r="U107" i="100"/>
  <c r="H94" i="100" l="1"/>
  <c r="H93" i="100" s="1"/>
  <c r="H107" i="100"/>
  <c r="E107" i="100"/>
</calcChain>
</file>

<file path=xl/sharedStrings.xml><?xml version="1.0" encoding="utf-8"?>
<sst xmlns="http://schemas.openxmlformats.org/spreadsheetml/2006/main" count="134" uniqueCount="102">
  <si>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</si>
  <si>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</si>
  <si>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</si>
  <si>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</si>
  <si>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</si>
  <si>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</si>
  <si>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</si>
  <si>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</si>
  <si>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</si>
  <si>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</si>
  <si>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</si>
  <si>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</si>
  <si>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</si>
  <si>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</si>
  <si>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</si>
  <si>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</si>
  <si>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</si>
  <si>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</si>
  <si>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</si>
  <si>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</si>
  <si>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</si>
  <si>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</si>
  <si>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/>
  </si>
  <si>
    <t>Санкт-Петербург</t>
  </si>
  <si>
    <t>СУДЬЯ НА ФИНИШЕ</t>
  </si>
  <si>
    <t>ПОКРЫТИЕ ТРЕКА: дерево</t>
  </si>
  <si>
    <t>НАЧАЛО ГОНКИ:</t>
  </si>
  <si>
    <t>ОКОНЧАНИЕ ГОНКИ:</t>
  </si>
  <si>
    <t>МЕСТО ПРОВЕДЕНИЯ: г. Санкт-Петербург</t>
  </si>
  <si>
    <t>НАЗВАНИЕ ТРАССЫ / РЕГ. НОМЕР: велотрек "Локосфинкс"</t>
  </si>
  <si>
    <t>ДЛИНА ТРЕКА: 250 м</t>
  </si>
  <si>
    <t>№ ВРВС: 0080321811Я</t>
  </si>
  <si>
    <t>трек - гонка по очкам - многодневная</t>
  </si>
  <si>
    <t>ОЧКИ И МЕСТО НА ЭТАПАХ</t>
  </si>
  <si>
    <t>МС</t>
  </si>
  <si>
    <t>КМС</t>
  </si>
  <si>
    <t>1 СР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</si>
  <si>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</si>
  <si>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</si>
  <si>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</si>
  <si>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</si>
  <si>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</si>
  <si>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</si>
  <si>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</si>
  <si>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45%</t>
  </si>
  <si>
    <t>Стартовало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</si>
  <si>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</si>
  <si>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</si>
  <si>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</si>
  <si>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</si>
  <si>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</si>
  <si>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</si>
  <si>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Москва</t>
  </si>
  <si>
    <t>Женщины</t>
  </si>
  <si>
    <t>ЧЕМПИОНАТ РОССИИ</t>
  </si>
  <si>
    <t>Фролова Наталья</t>
  </si>
  <si>
    <t>Валгонен Валерия</t>
  </si>
  <si>
    <t>Смирнова Диана</t>
  </si>
  <si>
    <t>Тульская область</t>
  </si>
  <si>
    <t>Голяева Валерия</t>
  </si>
  <si>
    <t>Абасова Наталья</t>
  </si>
  <si>
    <t>Климова Диана</t>
  </si>
  <si>
    <t>10049916685</t>
  </si>
  <si>
    <t>10111632836</t>
  </si>
  <si>
    <t>Даньшина Полина</t>
  </si>
  <si>
    <t>10124975083</t>
  </si>
  <si>
    <t>Новолодская Ангелина</t>
  </si>
  <si>
    <t>10007498585</t>
  </si>
  <si>
    <t>Аверина Мария</t>
  </si>
  <si>
    <t>10094559422</t>
  </si>
  <si>
    <t>10111631927</t>
  </si>
  <si>
    <t>Кокарева Аглая</t>
  </si>
  <si>
    <t>10079777026</t>
  </si>
  <si>
    <t xml:space="preserve">Самсонова Анастасия </t>
  </si>
  <si>
    <t>10036017494</t>
  </si>
  <si>
    <t>10009183557</t>
  </si>
  <si>
    <t>Тульская область - Тюменская область</t>
  </si>
  <si>
    <t>10009721505</t>
  </si>
  <si>
    <t>Тульская область - Воронежская область</t>
  </si>
  <si>
    <t>10093069258</t>
  </si>
  <si>
    <t xml:space="preserve">Богданова Алена </t>
  </si>
  <si>
    <t>10124382171</t>
  </si>
  <si>
    <t>Лебедева Анастасия</t>
  </si>
  <si>
    <t>ВСК "Мангазея-Московский спорт"</t>
  </si>
  <si>
    <t>10111016480</t>
  </si>
  <si>
    <t xml:space="preserve">Журавлева Екатерина </t>
  </si>
  <si>
    <t>10104450792</t>
  </si>
  <si>
    <t>Ковязина Валерия</t>
  </si>
  <si>
    <t>Иркутская область</t>
  </si>
  <si>
    <t>10096561157</t>
  </si>
  <si>
    <t>Рыбина Светлана</t>
  </si>
  <si>
    <t>10088344146</t>
  </si>
  <si>
    <t xml:space="preserve">Мучкаева Людмила </t>
  </si>
  <si>
    <t>Сороколатова Софья</t>
  </si>
  <si>
    <t>Республика Крым - Иркутская область</t>
  </si>
  <si>
    <t>10095066650</t>
  </si>
  <si>
    <t>Хайбуллаева Виолетта</t>
  </si>
  <si>
    <t>№ ЕКП 2025: 2008780019031807</t>
  </si>
  <si>
    <t>СОЛОВЬЕВ Г.Н. (ВК, г.Санкт-Петербург)</t>
  </si>
  <si>
    <t>ЖИДЯЕВА А.Д. (ВК, г.Москва)</t>
  </si>
  <si>
    <t>ШАЛУНОВ Е.В. (1 к., г.Санкт-Петербург)</t>
  </si>
  <si>
    <t>ДАТА ПРОВЕДЕНИЯ: 6-11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</si>
</sst>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 Cyr"/>
      <charset val="204"/>
    </font>
    <font>
      <sz val="9"/>
      <color theme="1"/>
      <name val="Arial"/>
      <family val="2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61">
    <xf numFmtId="0" fontId="0" fillId="0" borderId="0" xfId="0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vertical="center"/>
    </xf>
    <xf numFmtId="14" fontId="11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6" fillId="0" borderId="8" xfId="8" applyFont="1" applyBorder="1" applyAlignment="1">
      <alignment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65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/>
    <xf numFmtId="16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3" xfId="0" applyBorder="1"/>
    <xf numFmtId="0" fontId="20" fillId="0" borderId="0" xfId="0" applyFont="1"/>
    <xf numFmtId="166" fontId="17" fillId="0" borderId="19" xfId="0" applyNumberFormat="1" applyFont="1" applyBorder="1" applyAlignment="1">
      <alignment horizontal="center" vertical="center"/>
    </xf>
    <xf numFmtId="0" fontId="21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14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Font="1" applyFill="1"/>
    <xf numFmtId="1" fontId="18" fillId="0" borderId="18" xfId="0" applyNumberFormat="1" applyFont="1" applyBorder="1" applyAlignment="1">
      <alignment horizontal="center" vertical="center" wrapText="1"/>
    </xf>
    <xf numFmtId="166" fontId="18" fillId="0" borderId="19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9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2" borderId="2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vertical="center"/>
    </xf>
    <xf numFmtId="0" fontId="5" fillId="0" borderId="1" xfId="10" applyFont="1" applyBorder="1" applyAlignment="1">
      <alignment horizontal="left" vertical="center"/>
    </xf>
    <xf numFmtId="49" fontId="5" fillId="0" borderId="1" xfId="1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left" vertical="center"/>
    </xf>
    <xf numFmtId="49" fontId="5" fillId="0" borderId="1" xfId="10" applyNumberFormat="1" applyFont="1" applyBorder="1" applyAlignment="1">
      <alignment horizontal="left" vertical="center"/>
    </xf>
    <xf numFmtId="2" fontId="5" fillId="0" borderId="1" xfId="10" applyNumberFormat="1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left" vertical="center"/>
    </xf>
    <xf numFmtId="14" fontId="23" fillId="0" borderId="33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left" vertical="center"/>
    </xf>
    <xf numFmtId="165" fontId="8" fillId="0" borderId="5" xfId="0" applyNumberFormat="1" applyFont="1" applyBorder="1" applyAlignment="1">
      <alignment horizontal="left" vertical="center"/>
    </xf>
    <xf numFmtId="165" fontId="8" fillId="0" borderId="17" xfId="0" applyNumberFormat="1" applyFont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4" fontId="8" fillId="2" borderId="29" xfId="3" applyNumberFormat="1" applyFont="1" applyFill="1" applyBorder="1" applyAlignment="1">
      <alignment horizontal="center" vertical="center" wrapText="1"/>
    </xf>
    <xf numFmtId="14" fontId="8" fillId="2" borderId="1" xfId="3" applyNumberFormat="1" applyFont="1" applyFill="1" applyBorder="1" applyAlignment="1">
      <alignment horizontal="center" vertical="center" wrapText="1"/>
    </xf>
    <xf numFmtId="165" fontId="8" fillId="2" borderId="29" xfId="3" applyNumberFormat="1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10" fillId="2" borderId="1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2 4" xfId="9" xr:uid="{3AC2FD58-FD0E-455D-BC3F-E2527F2BF36D}"/>
    <cellStyle name="Обычный 3" xfId="7" xr:uid="{00000000-0005-0000-0000-000005000000}"/>
    <cellStyle name="Обычный 4" xfId="4" xr:uid="{00000000-0005-0000-0000-000006000000}"/>
    <cellStyle name="Обычный 5" xfId="10" xr:uid="{2873A684-CEDF-48D2-BB8F-EB125A5EAE42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16930</xdr:colOff>
      <xdr:row>0</xdr:row>
      <xdr:rowOff>25344</xdr:rowOff>
    </xdr:from>
    <xdr:to>
      <xdr:col>1</xdr:col>
      <xdr:colOff>390525</xdr:colOff>
      <xdr:row>5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" y="25344"/>
          <a:ext cx="824445" cy="911281"/>
        </a:xfrm>
        <a:prstGeom prst="rect">
          <a:avLst/>
        </a:prstGeom>
      </xdr:spPr>
    </xdr:pic>
    <xdr:clientData/>
  </xdr:twoCellAnchor>
  <xdr:twoCellAnchor editAs="oneCell">
    <xdr:from>
      <xdr:col>2</xdr:col>
      <xdr:colOff>169267</xdr:colOff>
      <xdr:row>0</xdr:row>
      <xdr:rowOff>67445</xdr:rowOff>
    </xdr:from>
    <xdr:to>
      <xdr:col>3</xdr:col>
      <xdr:colOff>317500</xdr:colOff>
      <xdr:row>4</xdr:row>
      <xdr:rowOff>79376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467" y="67445"/>
          <a:ext cx="935633" cy="812031"/>
        </a:xfrm>
        <a:prstGeom prst="rect">
          <a:avLst/>
        </a:prstGeom>
      </xdr:spPr>
    </xdr:pic>
    <xdr:clientData/>
  </xdr:twoCellAnchor>
  <xdr:twoCellAnchor editAs="oneCell">
    <xdr:from>
      <xdr:col>20</xdr:col>
      <xdr:colOff>661516</xdr:colOff>
      <xdr:row>0</xdr:row>
      <xdr:rowOff>117231</xdr:rowOff>
    </xdr:from>
    <xdr:to>
      <xdr:col>21</xdr:col>
      <xdr:colOff>497727</xdr:colOff>
      <xdr:row>4</xdr:row>
      <xdr:rowOff>30396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FA9F1384-75B2-4969-BB69-8EDF6D6B7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4483" y="117231"/>
          <a:ext cx="6400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topLeftCell="G19" zoomScale="91" zoomScaleNormal="91" zoomScaleSheetLayoutView="91" workbookViewId="0">
      <selection activeCell="T24" sqref="T24"/>
    </sheetView>
  </sheetViews>
  <sheetFormatPr defaultColWidth="8.7109375" defaultRowHeight="12.75" x14ac:dyDescent="0.2"/>
  <cols>
    <col min="1" max="1" width="6.7109375" customWidth="1"/>
    <col min="2" max="2" width="7" customWidth="1"/>
    <col min="3" max="3" width="11.7109375" customWidth="1"/>
    <col min="4" max="4" width="18.85546875" customWidth="1"/>
    <col min="5" max="5" width="11.28515625" customWidth="1"/>
    <col min="6" max="6" width="8.140625" customWidth="1"/>
    <col min="7" max="7" width="25.28515625" customWidth="1"/>
    <col min="8" max="8" width="6.7109375" customWidth="1"/>
    <col min="9" max="9" width="4.7109375" customWidth="1"/>
    <col min="10" max="10" width="6.7109375" customWidth="1"/>
    <col min="11" max="19" width="4.28515625" customWidth="1"/>
    <col min="20" max="20" width="9.28515625" customWidth="1"/>
    <col min="21" max="21" width="11.7109375" customWidth="1"/>
    <col min="22" max="22" width="15.7109375" customWidth="1"/>
  </cols>
  <sheetData>
    <row r="1" spans="1:24" ht="2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24" ht="9.75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</row>
    <row r="3" spans="1:24" ht="21" x14ac:dyDescent="0.2">
      <c r="A3" s="160" t="s">
        <v>9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4" ht="11.25" customHeight="1" x14ac:dyDescent="0.2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4" ht="6.75" customHeight="1" x14ac:dyDescent="0.2">
      <c r="A5" s="111" t="s">
        <v>22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4" ht="28.5" x14ac:dyDescent="0.2">
      <c r="A6" s="159" t="s">
        <v>54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</row>
    <row r="7" spans="1:24" ht="21" x14ac:dyDescent="0.2">
      <c r="A7" s="137" t="s">
        <v>15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4" ht="8.25" customHeight="1" thickBot="1" x14ac:dyDescent="0.25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</row>
    <row r="9" spans="1:24" ht="19.5" thickTop="1" x14ac:dyDescent="0.2">
      <c r="A9" s="139" t="s">
        <v>18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24" ht="18.75" x14ac:dyDescent="0.2">
      <c r="A10" s="142" t="s">
        <v>32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</row>
    <row r="11" spans="1:24" ht="18.75" x14ac:dyDescent="0.2">
      <c r="A11" s="145" t="s">
        <v>53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7"/>
    </row>
    <row r="12" spans="1:24" ht="8.25" customHeight="1" x14ac:dyDescent="0.2">
      <c r="A12" s="148" t="s">
        <v>22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50"/>
    </row>
    <row r="13" spans="1:24" ht="15.75" x14ac:dyDescent="0.2">
      <c r="A13" s="151" t="s">
        <v>28</v>
      </c>
      <c r="B13" s="152"/>
      <c r="C13" s="152"/>
      <c r="D13" s="152"/>
      <c r="E13" s="13"/>
      <c r="F13" s="1"/>
      <c r="G13" s="26" t="s">
        <v>26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9"/>
      <c r="V13" s="10" t="s">
        <v>31</v>
      </c>
    </row>
    <row r="14" spans="1:24" ht="15.75" x14ac:dyDescent="0.2">
      <c r="A14" s="153" t="s">
        <v>101</v>
      </c>
      <c r="B14" s="154"/>
      <c r="C14" s="154"/>
      <c r="D14" s="154"/>
      <c r="E14" s="14"/>
      <c r="F14" s="2"/>
      <c r="G14" s="41" t="s">
        <v>27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1"/>
      <c r="V14" s="12" t="s">
        <v>97</v>
      </c>
    </row>
    <row r="15" spans="1:24" ht="15" x14ac:dyDescent="0.2">
      <c r="A15" s="115" t="s">
        <v>8</v>
      </c>
      <c r="B15" s="106"/>
      <c r="C15" s="106"/>
      <c r="D15" s="106"/>
      <c r="E15" s="106"/>
      <c r="F15" s="106"/>
      <c r="G15" s="155"/>
      <c r="H15" s="156" t="s">
        <v>1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8"/>
      <c r="X15" s="45"/>
    </row>
    <row r="16" spans="1:24" s="69" customFormat="1" ht="3" customHeight="1" x14ac:dyDescent="0.2">
      <c r="A16" s="66"/>
      <c r="B16" s="67"/>
      <c r="C16" s="67"/>
      <c r="D16" s="67"/>
      <c r="E16" s="67"/>
      <c r="F16" s="67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X16" s="70"/>
    </row>
    <row r="17" spans="1:22" ht="15" x14ac:dyDescent="0.2">
      <c r="A17" s="17" t="s">
        <v>16</v>
      </c>
      <c r="B17" s="18"/>
      <c r="C17" s="18"/>
      <c r="D17" s="4"/>
      <c r="E17" s="15"/>
      <c r="F17" s="19"/>
      <c r="G17" s="42" t="s">
        <v>98</v>
      </c>
      <c r="H17" s="118" t="s">
        <v>29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20"/>
    </row>
    <row r="18" spans="1:22" ht="15" x14ac:dyDescent="0.2">
      <c r="A18" s="17" t="s">
        <v>17</v>
      </c>
      <c r="B18" s="18"/>
      <c r="C18" s="18"/>
      <c r="D18" s="4"/>
      <c r="E18" s="15"/>
      <c r="F18" s="19"/>
      <c r="G18" s="42" t="s">
        <v>99</v>
      </c>
      <c r="H18" s="118" t="s">
        <v>25</v>
      </c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20"/>
    </row>
    <row r="19" spans="1:22" ht="15.75" thickBot="1" x14ac:dyDescent="0.25">
      <c r="A19" s="17" t="s">
        <v>14</v>
      </c>
      <c r="B19" s="5"/>
      <c r="C19" s="5"/>
      <c r="D19" s="3"/>
      <c r="E19" s="24"/>
      <c r="F19" s="3"/>
      <c r="G19" s="42" t="s">
        <v>100</v>
      </c>
      <c r="H19" s="118" t="s">
        <v>30</v>
      </c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20"/>
    </row>
    <row r="20" spans="1:22" ht="7.5" customHeight="1" thickTop="1" thickBot="1" x14ac:dyDescent="0.25">
      <c r="A20" s="7"/>
      <c r="B20" s="8"/>
      <c r="C20" s="8"/>
      <c r="D20" s="7"/>
      <c r="E20" s="16"/>
      <c r="F20" s="7"/>
      <c r="G20" s="7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7"/>
      <c r="V20" s="7"/>
    </row>
    <row r="21" spans="1:22" s="52" customFormat="1" ht="13.5" customHeight="1" thickTop="1" x14ac:dyDescent="0.2">
      <c r="A21" s="121" t="s">
        <v>5</v>
      </c>
      <c r="B21" s="123" t="s">
        <v>11</v>
      </c>
      <c r="C21" s="123" t="s">
        <v>21</v>
      </c>
      <c r="D21" s="123" t="s">
        <v>2</v>
      </c>
      <c r="E21" s="125" t="s">
        <v>20</v>
      </c>
      <c r="F21" s="123" t="s">
        <v>7</v>
      </c>
      <c r="G21" s="123" t="s">
        <v>12</v>
      </c>
      <c r="H21" s="133" t="s">
        <v>33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27" t="s">
        <v>6</v>
      </c>
      <c r="U21" s="129" t="s">
        <v>19</v>
      </c>
      <c r="V21" s="131" t="s">
        <v>13</v>
      </c>
    </row>
    <row r="22" spans="1:22" s="52" customFormat="1" ht="12" customHeight="1" x14ac:dyDescent="0.2">
      <c r="A22" s="122"/>
      <c r="B22" s="124"/>
      <c r="C22" s="124"/>
      <c r="D22" s="124"/>
      <c r="E22" s="126"/>
      <c r="F22" s="124"/>
      <c r="G22" s="124"/>
      <c r="H22" s="135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28"/>
      <c r="U22" s="130"/>
      <c r="V22" s="132"/>
    </row>
    <row r="23" spans="1:22" x14ac:dyDescent="0.2">
      <c r="A23" s="73">
        <v>1</v>
      </c>
      <c r="B23" s="74">
        <v>37</v>
      </c>
      <c r="C23" s="75" t="s">
        <v>62</v>
      </c>
      <c r="D23" s="75" t="s">
        <v>56</v>
      </c>
      <c r="E23" s="76">
        <v>37678</v>
      </c>
      <c r="F23" s="76" t="s">
        <v>43</v>
      </c>
      <c r="G23" s="76" t="s">
        <v>23</v>
      </c>
      <c r="H23" s="78">
        <v>12</v>
      </c>
      <c r="I23" s="73">
        <v>1</v>
      </c>
      <c r="J23" s="78">
        <v>7</v>
      </c>
      <c r="K23" s="73">
        <v>4</v>
      </c>
      <c r="L23" s="78">
        <v>10</v>
      </c>
      <c r="M23" s="73">
        <v>2</v>
      </c>
      <c r="N23" s="78">
        <v>4</v>
      </c>
      <c r="O23" s="73">
        <v>7</v>
      </c>
      <c r="P23" s="95">
        <v>10</v>
      </c>
      <c r="Q23" s="27">
        <v>2</v>
      </c>
      <c r="R23" s="95">
        <v>5</v>
      </c>
      <c r="S23" s="27">
        <v>6</v>
      </c>
      <c r="T23" s="99">
        <v>48</v>
      </c>
      <c r="U23" s="96"/>
      <c r="V23" s="97"/>
    </row>
    <row r="24" spans="1:22" x14ac:dyDescent="0.2">
      <c r="A24" s="73">
        <v>2</v>
      </c>
      <c r="B24" s="74">
        <v>43</v>
      </c>
      <c r="C24" s="75" t="s">
        <v>63</v>
      </c>
      <c r="D24" s="75" t="s">
        <v>64</v>
      </c>
      <c r="E24" s="76">
        <v>39137</v>
      </c>
      <c r="F24" s="76" t="s">
        <v>34</v>
      </c>
      <c r="G24" s="76" t="s">
        <v>23</v>
      </c>
      <c r="H24" s="78">
        <v>7</v>
      </c>
      <c r="I24" s="73">
        <v>4</v>
      </c>
      <c r="J24" s="78">
        <v>8</v>
      </c>
      <c r="K24" s="73">
        <v>3</v>
      </c>
      <c r="L24" s="78">
        <v>5</v>
      </c>
      <c r="M24" s="73">
        <v>6</v>
      </c>
      <c r="N24" s="78">
        <v>7</v>
      </c>
      <c r="O24" s="73">
        <v>4</v>
      </c>
      <c r="P24" s="95">
        <v>5</v>
      </c>
      <c r="Q24" s="27">
        <v>6</v>
      </c>
      <c r="R24" s="95">
        <v>10</v>
      </c>
      <c r="S24" s="27">
        <v>2</v>
      </c>
      <c r="T24" s="99">
        <v>42</v>
      </c>
      <c r="U24" s="96"/>
      <c r="V24" s="46"/>
    </row>
    <row r="25" spans="1:22" x14ac:dyDescent="0.2">
      <c r="A25" s="73">
        <v>3</v>
      </c>
      <c r="B25" s="77">
        <v>45</v>
      </c>
      <c r="C25" s="75" t="s">
        <v>65</v>
      </c>
      <c r="D25" s="75" t="s">
        <v>66</v>
      </c>
      <c r="E25" s="76">
        <v>40017</v>
      </c>
      <c r="F25" s="76" t="s">
        <v>35</v>
      </c>
      <c r="G25" s="76" t="s">
        <v>23</v>
      </c>
      <c r="H25" s="78">
        <v>5</v>
      </c>
      <c r="I25" s="73">
        <v>6</v>
      </c>
      <c r="J25" s="78">
        <v>10</v>
      </c>
      <c r="K25" s="73">
        <v>2</v>
      </c>
      <c r="L25" s="78">
        <v>3</v>
      </c>
      <c r="M25" s="73">
        <v>8</v>
      </c>
      <c r="N25" s="78">
        <v>12</v>
      </c>
      <c r="O25" s="73">
        <v>1</v>
      </c>
      <c r="P25" s="95">
        <v>4</v>
      </c>
      <c r="Q25" s="27">
        <v>7</v>
      </c>
      <c r="R25" s="95">
        <v>8</v>
      </c>
      <c r="S25" s="27">
        <v>3</v>
      </c>
      <c r="T25" s="99">
        <v>42</v>
      </c>
      <c r="U25" s="96"/>
      <c r="V25" s="46"/>
    </row>
    <row r="26" spans="1:22" x14ac:dyDescent="0.2">
      <c r="A26" s="73">
        <v>4</v>
      </c>
      <c r="B26" s="74">
        <v>59</v>
      </c>
      <c r="C26" s="75" t="s">
        <v>67</v>
      </c>
      <c r="D26" s="75" t="s">
        <v>68</v>
      </c>
      <c r="E26" s="76">
        <v>34246</v>
      </c>
      <c r="F26" s="76" t="s">
        <v>43</v>
      </c>
      <c r="G26" s="76" t="s">
        <v>58</v>
      </c>
      <c r="H26" s="78">
        <v>8</v>
      </c>
      <c r="I26" s="73">
        <v>3</v>
      </c>
      <c r="J26" s="78">
        <v>3</v>
      </c>
      <c r="K26" s="73">
        <v>8</v>
      </c>
      <c r="L26" s="78">
        <v>6</v>
      </c>
      <c r="M26" s="73">
        <v>5</v>
      </c>
      <c r="N26" s="78">
        <v>8</v>
      </c>
      <c r="O26" s="73">
        <v>3</v>
      </c>
      <c r="P26" s="95">
        <v>7</v>
      </c>
      <c r="Q26" s="27">
        <v>4</v>
      </c>
      <c r="R26" s="95">
        <v>6</v>
      </c>
      <c r="S26" s="27">
        <v>5</v>
      </c>
      <c r="T26" s="99">
        <v>38</v>
      </c>
      <c r="U26" s="96"/>
      <c r="V26" s="46"/>
    </row>
    <row r="27" spans="1:22" x14ac:dyDescent="0.2">
      <c r="A27" s="73">
        <v>5</v>
      </c>
      <c r="B27" s="74">
        <v>38</v>
      </c>
      <c r="C27" s="75" t="s">
        <v>69</v>
      </c>
      <c r="D27" s="75" t="s">
        <v>57</v>
      </c>
      <c r="E27" s="76">
        <v>38505</v>
      </c>
      <c r="F27" s="76" t="s">
        <v>34</v>
      </c>
      <c r="G27" s="76" t="s">
        <v>23</v>
      </c>
      <c r="H27" s="78">
        <v>4</v>
      </c>
      <c r="I27" s="73">
        <v>7</v>
      </c>
      <c r="J27" s="78">
        <v>5</v>
      </c>
      <c r="K27" s="73">
        <v>6</v>
      </c>
      <c r="L27" s="78">
        <v>7</v>
      </c>
      <c r="M27" s="73">
        <v>4</v>
      </c>
      <c r="N27" s="78"/>
      <c r="O27" s="73"/>
      <c r="P27" s="95">
        <v>8</v>
      </c>
      <c r="Q27" s="27">
        <v>3</v>
      </c>
      <c r="R27" s="95">
        <v>1</v>
      </c>
      <c r="S27" s="27">
        <v>10</v>
      </c>
      <c r="T27" s="99">
        <v>25</v>
      </c>
      <c r="U27" s="96"/>
      <c r="V27" s="97"/>
    </row>
    <row r="28" spans="1:22" x14ac:dyDescent="0.2">
      <c r="A28" s="73">
        <v>6</v>
      </c>
      <c r="B28" s="74">
        <v>44</v>
      </c>
      <c r="C28" s="75" t="s">
        <v>70</v>
      </c>
      <c r="D28" s="75" t="s">
        <v>71</v>
      </c>
      <c r="E28" s="76">
        <v>39378</v>
      </c>
      <c r="F28" s="76" t="s">
        <v>34</v>
      </c>
      <c r="G28" s="76" t="s">
        <v>23</v>
      </c>
      <c r="H28" s="78"/>
      <c r="I28" s="73"/>
      <c r="J28" s="78">
        <v>6</v>
      </c>
      <c r="K28" s="73">
        <v>5</v>
      </c>
      <c r="L28" s="78">
        <v>8</v>
      </c>
      <c r="M28" s="73">
        <v>3</v>
      </c>
      <c r="N28" s="78"/>
      <c r="O28" s="73"/>
      <c r="P28" s="95">
        <v>3</v>
      </c>
      <c r="Q28" s="27">
        <v>8</v>
      </c>
      <c r="R28" s="95">
        <v>4</v>
      </c>
      <c r="S28" s="27">
        <v>7</v>
      </c>
      <c r="T28" s="99">
        <v>21</v>
      </c>
      <c r="U28" s="96"/>
      <c r="V28" s="46"/>
    </row>
    <row r="29" spans="1:22" x14ac:dyDescent="0.2">
      <c r="A29" s="73">
        <v>7</v>
      </c>
      <c r="B29" s="74">
        <v>39</v>
      </c>
      <c r="C29" s="75" t="s">
        <v>72</v>
      </c>
      <c r="D29" s="75" t="s">
        <v>73</v>
      </c>
      <c r="E29" s="76">
        <v>38050</v>
      </c>
      <c r="F29" s="76" t="s">
        <v>34</v>
      </c>
      <c r="G29" s="76" t="s">
        <v>23</v>
      </c>
      <c r="H29" s="78"/>
      <c r="I29" s="73"/>
      <c r="J29" s="78">
        <v>1</v>
      </c>
      <c r="K29" s="73">
        <v>10</v>
      </c>
      <c r="L29" s="78">
        <v>2</v>
      </c>
      <c r="M29" s="73">
        <v>9</v>
      </c>
      <c r="N29" s="78">
        <v>6</v>
      </c>
      <c r="O29" s="73">
        <v>5</v>
      </c>
      <c r="P29" s="80">
        <v>1</v>
      </c>
      <c r="Q29" s="27">
        <v>10</v>
      </c>
      <c r="R29" s="80">
        <v>2</v>
      </c>
      <c r="S29" s="27">
        <v>9</v>
      </c>
      <c r="T29" s="99">
        <v>12</v>
      </c>
      <c r="U29" s="96"/>
      <c r="V29" s="46"/>
    </row>
    <row r="30" spans="1:22" x14ac:dyDescent="0.2">
      <c r="A30" s="73">
        <v>8</v>
      </c>
      <c r="B30" s="77">
        <v>41</v>
      </c>
      <c r="C30" s="75">
        <v>10007740277</v>
      </c>
      <c r="D30" s="75" t="s">
        <v>60</v>
      </c>
      <c r="E30" s="76">
        <v>34840</v>
      </c>
      <c r="F30" s="76" t="s">
        <v>43</v>
      </c>
      <c r="G30" s="76" t="s">
        <v>52</v>
      </c>
      <c r="H30" s="78"/>
      <c r="I30" s="73"/>
      <c r="J30" s="78">
        <v>4</v>
      </c>
      <c r="K30" s="73">
        <v>7</v>
      </c>
      <c r="L30" s="79"/>
      <c r="M30" s="73"/>
      <c r="N30" s="78">
        <v>3</v>
      </c>
      <c r="O30" s="73">
        <v>8</v>
      </c>
      <c r="P30" s="80"/>
      <c r="Q30" s="27"/>
      <c r="R30" s="80"/>
      <c r="S30" s="27"/>
      <c r="T30" s="99">
        <v>7</v>
      </c>
      <c r="U30" s="96"/>
      <c r="V30" s="46"/>
    </row>
    <row r="31" spans="1:22" x14ac:dyDescent="0.2">
      <c r="A31" s="73">
        <v>9</v>
      </c>
      <c r="B31" s="74">
        <v>40</v>
      </c>
      <c r="C31" s="75" t="s">
        <v>74</v>
      </c>
      <c r="D31" s="75" t="s">
        <v>59</v>
      </c>
      <c r="E31" s="76">
        <v>37057</v>
      </c>
      <c r="F31" s="76" t="s">
        <v>34</v>
      </c>
      <c r="G31" s="76" t="s">
        <v>52</v>
      </c>
      <c r="H31" s="78"/>
      <c r="I31" s="73"/>
      <c r="J31" s="78"/>
      <c r="K31" s="73"/>
      <c r="L31" s="78">
        <v>4</v>
      </c>
      <c r="M31" s="73">
        <v>7</v>
      </c>
      <c r="N31" s="79"/>
      <c r="O31" s="79"/>
      <c r="P31" s="79"/>
      <c r="Q31" s="73"/>
      <c r="R31" s="79"/>
      <c r="S31" s="27"/>
      <c r="T31" s="99">
        <v>4</v>
      </c>
      <c r="U31" s="96"/>
      <c r="V31" s="97"/>
    </row>
    <row r="32" spans="1:22" x14ac:dyDescent="0.2">
      <c r="A32" s="73">
        <v>10</v>
      </c>
      <c r="B32" s="77">
        <v>42</v>
      </c>
      <c r="C32" s="75" t="s">
        <v>75</v>
      </c>
      <c r="D32" s="75" t="s">
        <v>61</v>
      </c>
      <c r="E32" s="76">
        <v>35346</v>
      </c>
      <c r="F32" s="76" t="s">
        <v>43</v>
      </c>
      <c r="G32" s="76" t="s">
        <v>76</v>
      </c>
      <c r="H32" s="78"/>
      <c r="I32" s="73"/>
      <c r="J32" s="78"/>
      <c r="K32" s="73"/>
      <c r="L32" s="78"/>
      <c r="M32" s="73"/>
      <c r="N32" s="79"/>
      <c r="O32" s="79"/>
      <c r="P32" s="95"/>
      <c r="Q32" s="27"/>
      <c r="R32" s="95">
        <v>3</v>
      </c>
      <c r="S32" s="27">
        <v>8</v>
      </c>
      <c r="T32" s="99">
        <v>3</v>
      </c>
      <c r="U32" s="96"/>
      <c r="V32" s="46"/>
    </row>
    <row r="33" spans="1:22" x14ac:dyDescent="0.2">
      <c r="A33" s="73">
        <v>11</v>
      </c>
      <c r="B33" s="77">
        <v>36</v>
      </c>
      <c r="C33" s="75" t="s">
        <v>77</v>
      </c>
      <c r="D33" s="75" t="s">
        <v>55</v>
      </c>
      <c r="E33" s="76">
        <v>35616</v>
      </c>
      <c r="F33" s="76" t="s">
        <v>34</v>
      </c>
      <c r="G33" s="76" t="s">
        <v>78</v>
      </c>
      <c r="H33" s="78"/>
      <c r="I33" s="73"/>
      <c r="J33" s="78"/>
      <c r="K33" s="73"/>
      <c r="L33" s="78"/>
      <c r="M33" s="73"/>
      <c r="N33" s="94"/>
      <c r="O33" s="73"/>
      <c r="P33" s="80"/>
      <c r="Q33" s="27"/>
      <c r="R33" s="80"/>
      <c r="S33" s="27"/>
      <c r="T33" s="99"/>
      <c r="U33" s="96"/>
      <c r="V33" s="46"/>
    </row>
    <row r="34" spans="1:22" x14ac:dyDescent="0.2">
      <c r="A34" s="73">
        <v>12</v>
      </c>
      <c r="B34" s="74">
        <v>47</v>
      </c>
      <c r="C34" s="75" t="s">
        <v>79</v>
      </c>
      <c r="D34" s="75" t="s">
        <v>80</v>
      </c>
      <c r="E34" s="76">
        <v>38836</v>
      </c>
      <c r="F34" s="76" t="s">
        <v>34</v>
      </c>
      <c r="G34" s="76" t="s">
        <v>23</v>
      </c>
      <c r="H34" s="78"/>
      <c r="I34" s="73"/>
      <c r="J34" s="78"/>
      <c r="K34" s="73"/>
      <c r="L34" s="78"/>
      <c r="M34" s="73"/>
      <c r="N34" s="78"/>
      <c r="O34" s="78"/>
      <c r="P34" s="78"/>
      <c r="Q34" s="73"/>
      <c r="R34" s="78"/>
      <c r="S34" s="27"/>
      <c r="T34" s="80"/>
      <c r="U34" s="27"/>
      <c r="V34" s="46"/>
    </row>
    <row r="35" spans="1:22" x14ac:dyDescent="0.2">
      <c r="A35" s="73">
        <v>13</v>
      </c>
      <c r="B35" s="74">
        <v>58</v>
      </c>
      <c r="C35" s="75" t="s">
        <v>81</v>
      </c>
      <c r="D35" s="75" t="s">
        <v>82</v>
      </c>
      <c r="E35" s="76">
        <v>34109</v>
      </c>
      <c r="F35" s="76" t="s">
        <v>35</v>
      </c>
      <c r="G35" s="76" t="s">
        <v>83</v>
      </c>
      <c r="H35" s="78"/>
      <c r="U35" s="47"/>
      <c r="V35" s="97"/>
    </row>
    <row r="36" spans="1:22" x14ac:dyDescent="0.2">
      <c r="A36" s="73">
        <v>14</v>
      </c>
      <c r="B36" s="74">
        <v>48</v>
      </c>
      <c r="C36" s="75" t="s">
        <v>84</v>
      </c>
      <c r="D36" s="75" t="s">
        <v>85</v>
      </c>
      <c r="E36" s="76">
        <v>38870</v>
      </c>
      <c r="F36" s="76" t="s">
        <v>35</v>
      </c>
      <c r="G36" s="76" t="s">
        <v>23</v>
      </c>
      <c r="H36" s="78"/>
      <c r="V36" s="53"/>
    </row>
    <row r="37" spans="1:22" x14ac:dyDescent="0.2">
      <c r="A37" s="73">
        <v>14</v>
      </c>
      <c r="B37" s="74">
        <v>131</v>
      </c>
      <c r="C37" s="75" t="s">
        <v>86</v>
      </c>
      <c r="D37" s="75" t="s">
        <v>87</v>
      </c>
      <c r="E37" s="76">
        <v>38473</v>
      </c>
      <c r="F37" s="76" t="s">
        <v>34</v>
      </c>
      <c r="G37" s="76" t="s">
        <v>88</v>
      </c>
      <c r="H37" s="78"/>
      <c r="I37" s="73"/>
      <c r="J37" s="78"/>
      <c r="K37" s="73"/>
      <c r="L37" s="78"/>
      <c r="M37" s="73"/>
      <c r="N37" s="78"/>
      <c r="O37" s="73"/>
      <c r="P37" s="78"/>
      <c r="R37" s="98"/>
      <c r="S37" s="27"/>
      <c r="T37" s="80"/>
      <c r="U37" s="27"/>
      <c r="V37" s="53"/>
    </row>
    <row r="38" spans="1:22" x14ac:dyDescent="0.2">
      <c r="A38" s="73">
        <v>14</v>
      </c>
      <c r="B38" s="74">
        <v>50</v>
      </c>
      <c r="C38" s="75" t="s">
        <v>89</v>
      </c>
      <c r="D38" s="75" t="s">
        <v>90</v>
      </c>
      <c r="E38" s="76">
        <v>38946</v>
      </c>
      <c r="F38" s="76" t="s">
        <v>35</v>
      </c>
      <c r="G38" s="76" t="s">
        <v>52</v>
      </c>
      <c r="H38" s="64"/>
      <c r="I38" s="73"/>
      <c r="J38" s="78"/>
      <c r="K38" s="73"/>
      <c r="L38" s="79"/>
      <c r="M38" s="73"/>
      <c r="N38" s="79"/>
      <c r="O38" s="79"/>
      <c r="P38" s="79"/>
      <c r="Q38" s="73"/>
      <c r="R38" s="79"/>
      <c r="S38" s="27"/>
      <c r="T38" s="80"/>
      <c r="U38" s="27"/>
      <c r="V38" s="53"/>
    </row>
    <row r="39" spans="1:22" x14ac:dyDescent="0.2">
      <c r="A39" s="73"/>
      <c r="B39" s="77">
        <v>46</v>
      </c>
      <c r="C39" s="75" t="s">
        <v>91</v>
      </c>
      <c r="D39" s="75" t="s">
        <v>92</v>
      </c>
      <c r="E39" s="76">
        <v>38624</v>
      </c>
      <c r="F39" s="76" t="s">
        <v>34</v>
      </c>
      <c r="G39" s="76" t="s">
        <v>23</v>
      </c>
      <c r="H39" s="78"/>
      <c r="I39" s="73"/>
      <c r="J39" s="78"/>
      <c r="K39" s="73"/>
      <c r="L39" s="78"/>
      <c r="M39" s="73"/>
      <c r="N39" s="79"/>
      <c r="O39" s="79"/>
      <c r="P39" s="79"/>
      <c r="Q39" s="73"/>
      <c r="R39" s="79"/>
      <c r="S39" s="27"/>
      <c r="T39" s="80"/>
      <c r="U39" s="47"/>
      <c r="V39" s="65"/>
    </row>
    <row r="40" spans="1:22" x14ac:dyDescent="0.2">
      <c r="A40" s="100"/>
      <c r="B40" s="101">
        <v>49</v>
      </c>
      <c r="C40" s="102">
        <v>10096881863</v>
      </c>
      <c r="D40" s="102" t="s">
        <v>93</v>
      </c>
      <c r="E40" s="103">
        <v>38931</v>
      </c>
      <c r="F40" s="103" t="s">
        <v>35</v>
      </c>
      <c r="G40" s="103" t="s">
        <v>94</v>
      </c>
      <c r="I40" s="100"/>
      <c r="J40" s="104"/>
      <c r="K40" s="100"/>
      <c r="L40" s="105"/>
      <c r="M40" s="100"/>
      <c r="N40" s="105"/>
      <c r="O40" s="105"/>
      <c r="P40" s="105"/>
      <c r="Q40" s="73"/>
      <c r="R40" s="79"/>
      <c r="S40" s="27"/>
      <c r="T40" s="80"/>
      <c r="U40" s="27"/>
      <c r="V40" s="53"/>
    </row>
    <row r="41" spans="1:22" x14ac:dyDescent="0.2">
      <c r="A41" s="73"/>
      <c r="B41" s="77">
        <v>61</v>
      </c>
      <c r="C41" s="75" t="s">
        <v>95</v>
      </c>
      <c r="D41" s="75" t="s">
        <v>96</v>
      </c>
      <c r="E41" s="76">
        <v>38905</v>
      </c>
      <c r="F41" s="76" t="s">
        <v>35</v>
      </c>
      <c r="G41" s="76" t="s">
        <v>58</v>
      </c>
      <c r="H41" s="96"/>
      <c r="I41" s="73"/>
      <c r="J41" s="78"/>
      <c r="K41" s="73"/>
      <c r="L41" s="78"/>
      <c r="M41" s="73"/>
      <c r="N41" s="73"/>
      <c r="O41" s="73"/>
      <c r="P41" s="73"/>
      <c r="Q41" s="73"/>
      <c r="R41" s="73"/>
      <c r="S41" s="27"/>
      <c r="T41" s="80"/>
      <c r="U41" s="27"/>
      <c r="V41" s="53"/>
    </row>
    <row r="42" spans="1:22" x14ac:dyDescent="0.2">
      <c r="A42" s="96"/>
      <c r="B42" s="96"/>
      <c r="C42" s="96"/>
      <c r="D42" s="96"/>
      <c r="E42" s="96"/>
      <c r="F42" s="96"/>
      <c r="G42" s="96"/>
      <c r="H42" s="96"/>
      <c r="I42" s="73"/>
      <c r="J42" s="78"/>
      <c r="K42" s="73"/>
      <c r="L42" s="79"/>
      <c r="M42" s="73"/>
      <c r="N42" s="79"/>
      <c r="O42" s="79"/>
      <c r="P42" s="79"/>
      <c r="Q42" s="73"/>
      <c r="R42" s="79"/>
      <c r="S42" s="27"/>
      <c r="T42" s="80"/>
      <c r="U42" s="27"/>
      <c r="V42" s="53"/>
    </row>
    <row r="43" spans="1:22" x14ac:dyDescent="0.2">
      <c r="A43" s="96"/>
      <c r="B43" s="96"/>
      <c r="C43" s="96"/>
      <c r="D43" s="96"/>
      <c r="E43" s="96"/>
      <c r="F43" s="96"/>
      <c r="G43" s="96"/>
      <c r="H43" s="96"/>
      <c r="I43" s="73"/>
      <c r="J43" s="78"/>
      <c r="K43" s="73"/>
      <c r="L43" s="78"/>
      <c r="M43" s="73"/>
      <c r="N43" s="78"/>
      <c r="O43" s="78"/>
      <c r="P43" s="78"/>
      <c r="Q43" s="73"/>
      <c r="R43" s="78"/>
      <c r="S43" s="27"/>
      <c r="T43" s="80"/>
      <c r="U43" s="47"/>
      <c r="V43" s="65"/>
    </row>
    <row r="44" spans="1:22" x14ac:dyDescent="0.2">
      <c r="A44" s="96"/>
      <c r="B44" s="96"/>
      <c r="C44" s="96"/>
      <c r="D44" s="96"/>
      <c r="E44" s="96"/>
      <c r="F44" s="96"/>
      <c r="G44" s="96"/>
      <c r="H44" s="96"/>
      <c r="I44" s="73"/>
      <c r="J44" s="78"/>
      <c r="K44" s="73"/>
      <c r="L44" s="78"/>
      <c r="M44" s="73"/>
      <c r="N44" s="78"/>
      <c r="O44" s="78"/>
      <c r="P44" s="78"/>
      <c r="Q44" s="73"/>
      <c r="R44" s="78"/>
      <c r="S44" s="27"/>
      <c r="T44" s="80"/>
      <c r="U44" s="27"/>
      <c r="V44" s="53"/>
    </row>
    <row r="45" spans="1:22" x14ac:dyDescent="0.2">
      <c r="A45" s="96"/>
      <c r="B45" s="96"/>
      <c r="C45" s="96"/>
      <c r="D45" s="96"/>
      <c r="E45" s="96"/>
      <c r="F45" s="96"/>
      <c r="G45" s="96"/>
      <c r="H45" s="96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27"/>
      <c r="T45" s="80"/>
      <c r="U45" s="27"/>
      <c r="V45" s="72"/>
    </row>
    <row r="46" spans="1:22" x14ac:dyDescent="0.2">
      <c r="A46" s="96"/>
      <c r="B46" s="96"/>
      <c r="C46" s="96"/>
      <c r="D46" s="96"/>
      <c r="E46" s="96"/>
      <c r="F46" s="96"/>
      <c r="G46" s="96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27"/>
      <c r="T46" s="64"/>
      <c r="U46" s="64"/>
      <c r="V46" s="64"/>
    </row>
    <row r="47" spans="1:22" x14ac:dyDescent="0.2">
      <c r="A47" s="96"/>
      <c r="B47" s="96"/>
      <c r="C47" s="96"/>
      <c r="D47" s="96"/>
      <c r="E47" s="96"/>
      <c r="F47" s="96"/>
      <c r="G47" s="96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27"/>
      <c r="T47" s="64"/>
      <c r="U47" s="64"/>
      <c r="V47" s="64"/>
    </row>
    <row r="48" spans="1:22" x14ac:dyDescent="0.2">
      <c r="A48" s="96"/>
      <c r="B48" s="96"/>
      <c r="C48" s="96"/>
      <c r="D48" s="96"/>
      <c r="E48" s="96"/>
      <c r="F48" s="96"/>
      <c r="G48" s="96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27"/>
      <c r="T48" s="64"/>
      <c r="U48" s="64"/>
      <c r="V48" s="64"/>
    </row>
    <row r="49" spans="1:22" x14ac:dyDescent="0.2">
      <c r="A49" s="73"/>
      <c r="B49" s="77"/>
      <c r="C49" s="75"/>
      <c r="D49" s="75"/>
      <c r="E49" s="76"/>
      <c r="F49" s="76"/>
      <c r="G49" s="76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27"/>
      <c r="T49" s="64"/>
      <c r="U49" s="64"/>
      <c r="V49" s="64"/>
    </row>
    <row r="50" spans="1:22" x14ac:dyDescent="0.2">
      <c r="A50" s="73"/>
      <c r="B50" s="77"/>
      <c r="C50" s="75"/>
      <c r="D50" s="75"/>
      <c r="E50" s="76"/>
      <c r="F50" s="76"/>
      <c r="G50" s="76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T50" s="64"/>
      <c r="U50" s="64"/>
      <c r="V50" s="64"/>
    </row>
    <row r="51" spans="1:22" x14ac:dyDescent="0.2">
      <c r="A51" s="73"/>
      <c r="B51" s="73"/>
      <c r="C51" s="75"/>
      <c r="D51" s="75"/>
      <c r="E51" s="76"/>
      <c r="F51" s="76"/>
      <c r="G51" s="76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T51" s="64"/>
      <c r="U51" s="64"/>
      <c r="V51" s="64"/>
    </row>
    <row r="52" spans="1:22" x14ac:dyDescent="0.2">
      <c r="A52" s="73"/>
      <c r="B52" s="77"/>
      <c r="C52" s="75"/>
      <c r="D52" s="75"/>
      <c r="E52" s="76"/>
      <c r="F52" s="76"/>
      <c r="G52" s="76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T52" s="64"/>
      <c r="U52" s="64"/>
      <c r="V52" s="64"/>
    </row>
    <row r="53" spans="1:22" x14ac:dyDescent="0.2">
      <c r="A53" s="73"/>
      <c r="B53" s="77"/>
      <c r="C53" s="75"/>
      <c r="D53" s="75"/>
      <c r="E53" s="76"/>
      <c r="F53" s="76"/>
      <c r="G53" s="7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T53" s="80"/>
      <c r="U53" s="27"/>
      <c r="V53" s="65"/>
    </row>
    <row r="54" spans="1:22" x14ac:dyDescent="0.2">
      <c r="A54" s="71"/>
      <c r="B54" s="64"/>
      <c r="C54" s="64"/>
      <c r="D54" s="48"/>
      <c r="E54" s="63"/>
      <c r="F54" s="47"/>
      <c r="G54" s="50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T54" s="46"/>
      <c r="U54" s="27"/>
      <c r="V54" s="65"/>
    </row>
    <row r="55" spans="1:22" x14ac:dyDescent="0.2">
      <c r="A55" s="71"/>
      <c r="B55" s="64"/>
      <c r="C55" s="64"/>
      <c r="D55" s="48"/>
      <c r="E55" s="63"/>
      <c r="F55" s="47"/>
      <c r="G55" s="50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T55" s="46"/>
      <c r="U55" s="27"/>
      <c r="V55" s="65"/>
    </row>
    <row r="56" spans="1:22" x14ac:dyDescent="0.2">
      <c r="A56" s="71"/>
      <c r="B56" s="64"/>
      <c r="C56" s="64"/>
      <c r="D56" s="48"/>
      <c r="E56" s="63"/>
      <c r="F56" s="47"/>
      <c r="G56" s="50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T56" s="46"/>
      <c r="U56" s="27"/>
      <c r="V56" s="65"/>
    </row>
    <row r="57" spans="1:22" x14ac:dyDescent="0.2">
      <c r="A57" s="71"/>
      <c r="B57" s="64"/>
      <c r="C57" s="64"/>
      <c r="D57" s="48"/>
      <c r="E57" s="63"/>
      <c r="F57" s="47"/>
      <c r="G57" s="50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T57" s="46"/>
      <c r="U57" s="27"/>
      <c r="V57" s="65"/>
    </row>
    <row r="58" spans="1:22" x14ac:dyDescent="0.2">
      <c r="A58" s="71"/>
      <c r="B58" s="64"/>
      <c r="C58" s="64"/>
      <c r="D58" s="48"/>
      <c r="E58" s="63"/>
      <c r="F58" s="47"/>
      <c r="G58" s="50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27"/>
      <c r="V58" s="65"/>
    </row>
    <row r="59" spans="1:22" x14ac:dyDescent="0.2">
      <c r="A59" s="71"/>
      <c r="B59" s="64"/>
      <c r="C59" s="64"/>
      <c r="D59" s="48"/>
      <c r="E59" s="63"/>
      <c r="F59" s="47"/>
      <c r="G59" s="50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27"/>
      <c r="V59" s="65"/>
    </row>
    <row r="60" spans="1:22" x14ac:dyDescent="0.2">
      <c r="A60" s="71"/>
      <c r="B60" s="64"/>
      <c r="C60" s="64"/>
      <c r="D60" s="48"/>
      <c r="E60" s="63"/>
      <c r="F60" s="47"/>
      <c r="G60" s="50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27"/>
      <c r="V60" s="65"/>
    </row>
    <row r="61" spans="1:22" x14ac:dyDescent="0.2">
      <c r="A61" s="71"/>
      <c r="B61" s="64"/>
      <c r="C61" s="64"/>
      <c r="D61" s="48"/>
      <c r="E61" s="63"/>
      <c r="F61" s="47"/>
      <c r="G61" s="50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27"/>
      <c r="V61" s="65"/>
    </row>
    <row r="62" spans="1:22" x14ac:dyDescent="0.2">
      <c r="A62" s="71"/>
      <c r="B62" s="64"/>
      <c r="C62" s="64"/>
      <c r="D62" s="48"/>
      <c r="E62" s="63"/>
      <c r="F62" s="47"/>
      <c r="G62" s="50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27"/>
      <c r="V62" s="65"/>
    </row>
    <row r="63" spans="1:22" x14ac:dyDescent="0.2">
      <c r="A63" s="71"/>
      <c r="B63" s="64"/>
      <c r="C63" s="64"/>
      <c r="D63" s="48"/>
      <c r="E63" s="63"/>
      <c r="F63" s="47"/>
      <c r="G63" s="50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27"/>
      <c r="V63" s="65"/>
    </row>
    <row r="64" spans="1:22" x14ac:dyDescent="0.2">
      <c r="A64" s="71"/>
      <c r="B64" s="64"/>
      <c r="C64" s="64"/>
      <c r="D64" s="48"/>
      <c r="E64" s="63"/>
      <c r="F64" s="47"/>
      <c r="G64" s="50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27"/>
      <c r="V64" s="65"/>
    </row>
    <row r="65" spans="1:22" x14ac:dyDescent="0.2">
      <c r="A65" s="71"/>
      <c r="B65" s="64"/>
      <c r="C65" s="64"/>
      <c r="D65" s="48"/>
      <c r="E65" s="63"/>
      <c r="F65" s="47"/>
      <c r="G65" s="50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27"/>
      <c r="V65" s="65"/>
    </row>
    <row r="66" spans="1:22" x14ac:dyDescent="0.2">
      <c r="A66" s="71"/>
      <c r="B66" s="64"/>
      <c r="C66" s="64"/>
      <c r="D66" s="48"/>
      <c r="E66" s="63"/>
      <c r="F66" s="47"/>
      <c r="G66" s="50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27"/>
      <c r="V66" s="65"/>
    </row>
    <row r="67" spans="1:22" x14ac:dyDescent="0.2">
      <c r="A67" s="71"/>
      <c r="B67" s="64"/>
      <c r="C67" s="64"/>
      <c r="D67" s="48"/>
      <c r="E67" s="63"/>
      <c r="F67" s="47"/>
      <c r="G67" s="50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27"/>
      <c r="V67" s="65"/>
    </row>
    <row r="68" spans="1:22" x14ac:dyDescent="0.2">
      <c r="A68" s="71"/>
      <c r="B68" s="64"/>
      <c r="C68" s="64"/>
      <c r="D68" s="48"/>
      <c r="E68" s="63"/>
      <c r="F68" s="47"/>
      <c r="G68" s="50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27"/>
      <c r="V68" s="65"/>
    </row>
    <row r="69" spans="1:22" x14ac:dyDescent="0.2">
      <c r="A69" s="71"/>
      <c r="B69" s="64"/>
      <c r="C69" s="64"/>
      <c r="D69" s="48"/>
      <c r="E69" s="63"/>
      <c r="F69" s="47"/>
      <c r="G69" s="50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27"/>
      <c r="V69" s="65"/>
    </row>
    <row r="70" spans="1:22" x14ac:dyDescent="0.2">
      <c r="A70" s="71"/>
      <c r="B70" s="64"/>
      <c r="C70" s="64"/>
      <c r="D70" s="48"/>
      <c r="E70" s="63"/>
      <c r="F70" s="47"/>
      <c r="G70" s="50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27"/>
      <c r="V70" s="65"/>
    </row>
    <row r="71" spans="1:22" x14ac:dyDescent="0.2">
      <c r="A71" s="71"/>
      <c r="B71" s="64"/>
      <c r="C71" s="64"/>
      <c r="D71" s="48"/>
      <c r="E71" s="63"/>
      <c r="F71" s="47"/>
      <c r="G71" s="50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27"/>
      <c r="V71" s="65"/>
    </row>
    <row r="72" spans="1:22" x14ac:dyDescent="0.2">
      <c r="A72" s="71"/>
      <c r="B72" s="64"/>
      <c r="C72" s="64"/>
      <c r="D72" s="48"/>
      <c r="E72" s="63"/>
      <c r="F72" s="47"/>
      <c r="G72" s="50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27"/>
      <c r="V72" s="65"/>
    </row>
    <row r="73" spans="1:22" x14ac:dyDescent="0.2">
      <c r="A73" s="71"/>
      <c r="B73" s="64"/>
      <c r="C73" s="64"/>
      <c r="D73" s="48"/>
      <c r="E73" s="63"/>
      <c r="F73" s="47"/>
      <c r="G73" s="50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27"/>
      <c r="V73" s="65"/>
    </row>
    <row r="74" spans="1:22" x14ac:dyDescent="0.2">
      <c r="A74" s="71"/>
      <c r="B74" s="64"/>
      <c r="C74" s="64"/>
      <c r="D74" s="48"/>
      <c r="E74" s="63"/>
      <c r="F74" s="47"/>
      <c r="G74" s="50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27"/>
      <c r="V74" s="65"/>
    </row>
    <row r="75" spans="1:22" x14ac:dyDescent="0.2">
      <c r="A75" s="71"/>
      <c r="B75" s="64"/>
      <c r="C75" s="64"/>
      <c r="D75" s="48"/>
      <c r="E75" s="63"/>
      <c r="F75" s="47"/>
      <c r="G75" s="50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27"/>
      <c r="V75" s="65"/>
    </row>
    <row r="76" spans="1:22" x14ac:dyDescent="0.2">
      <c r="A76" s="71"/>
      <c r="B76" s="64"/>
      <c r="C76" s="64"/>
      <c r="D76" s="48"/>
      <c r="E76" s="63"/>
      <c r="F76" s="47"/>
      <c r="G76" s="50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27"/>
      <c r="V76" s="65"/>
    </row>
    <row r="77" spans="1:22" x14ac:dyDescent="0.2">
      <c r="A77" s="71"/>
      <c r="B77" s="64"/>
      <c r="C77" s="64"/>
      <c r="D77" s="48"/>
      <c r="E77" s="63"/>
      <c r="F77" s="47"/>
      <c r="G77" s="50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27"/>
      <c r="V77" s="65"/>
    </row>
    <row r="78" spans="1:22" x14ac:dyDescent="0.2">
      <c r="A78" s="71"/>
      <c r="B78" s="64"/>
      <c r="C78" s="64"/>
      <c r="D78" s="48"/>
      <c r="E78" s="63"/>
      <c r="F78" s="47"/>
      <c r="G78" s="50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27"/>
      <c r="V78" s="65"/>
    </row>
    <row r="79" spans="1:22" x14ac:dyDescent="0.2">
      <c r="A79" s="71"/>
      <c r="B79" s="64"/>
      <c r="C79" s="64"/>
      <c r="D79" s="48"/>
      <c r="E79" s="63"/>
      <c r="F79" s="47"/>
      <c r="G79" s="50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27"/>
      <c r="V79" s="65"/>
    </row>
    <row r="80" spans="1:22" x14ac:dyDescent="0.2">
      <c r="A80" s="71"/>
      <c r="B80" s="64"/>
      <c r="C80" s="64"/>
      <c r="D80" s="48"/>
      <c r="E80" s="63"/>
      <c r="F80" s="47"/>
      <c r="G80" s="50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27"/>
      <c r="V80" s="65"/>
    </row>
    <row r="81" spans="1:22" x14ac:dyDescent="0.2">
      <c r="A81" s="71"/>
      <c r="B81" s="64"/>
      <c r="C81" s="64"/>
      <c r="D81" s="48"/>
      <c r="E81" s="63"/>
      <c r="F81" s="47"/>
      <c r="G81" s="50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27"/>
      <c r="V81" s="65"/>
    </row>
    <row r="82" spans="1:22" x14ac:dyDescent="0.2">
      <c r="A82" s="71"/>
      <c r="B82" s="64"/>
      <c r="C82" s="64"/>
      <c r="D82" s="48"/>
      <c r="E82" s="63"/>
      <c r="F82" s="47"/>
      <c r="G82" s="50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27"/>
      <c r="V82" s="65"/>
    </row>
    <row r="83" spans="1:22" x14ac:dyDescent="0.2">
      <c r="A83" s="71"/>
      <c r="B83" s="64"/>
      <c r="C83" s="64"/>
      <c r="D83" s="48"/>
      <c r="E83" s="63"/>
      <c r="F83" s="47"/>
      <c r="G83" s="50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27"/>
      <c r="V83" s="65"/>
    </row>
    <row r="84" spans="1:22" x14ac:dyDescent="0.2">
      <c r="A84" s="71"/>
      <c r="B84" s="64"/>
      <c r="C84" s="64"/>
      <c r="D84" s="48"/>
      <c r="E84" s="63"/>
      <c r="F84" s="47"/>
      <c r="G84" s="50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27"/>
      <c r="V84" s="65"/>
    </row>
    <row r="85" spans="1:22" x14ac:dyDescent="0.2">
      <c r="A85" s="71"/>
      <c r="B85" s="64"/>
      <c r="C85" s="64"/>
      <c r="D85" s="48"/>
      <c r="E85" s="63"/>
      <c r="F85" s="47"/>
      <c r="G85" s="50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27"/>
      <c r="V85" s="65"/>
    </row>
    <row r="86" spans="1:22" x14ac:dyDescent="0.2">
      <c r="A86" s="71"/>
      <c r="B86" s="64"/>
      <c r="C86" s="64"/>
      <c r="D86" s="48"/>
      <c r="E86" s="63"/>
      <c r="F86" s="47"/>
      <c r="G86" s="50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27"/>
      <c r="V86" s="65"/>
    </row>
    <row r="87" spans="1:22" x14ac:dyDescent="0.2">
      <c r="A87" s="71"/>
      <c r="B87" s="64"/>
      <c r="C87" s="64"/>
      <c r="D87" s="48"/>
      <c r="E87" s="63"/>
      <c r="F87" s="47"/>
      <c r="G87" s="50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27"/>
      <c r="V87" s="65"/>
    </row>
    <row r="88" spans="1:22" x14ac:dyDescent="0.2">
      <c r="A88" s="71"/>
      <c r="B88" s="64"/>
      <c r="C88" s="64"/>
      <c r="D88" s="48"/>
      <c r="E88" s="63"/>
      <c r="F88" s="47"/>
      <c r="G88" s="50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27"/>
      <c r="V88" s="65"/>
    </row>
    <row r="89" spans="1:22" ht="13.5" thickBot="1" x14ac:dyDescent="0.25">
      <c r="A89" s="71"/>
      <c r="B89" s="64"/>
      <c r="C89" s="64"/>
      <c r="D89" s="48"/>
      <c r="E89" s="63"/>
      <c r="F89" s="47"/>
      <c r="G89" s="50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27"/>
      <c r="V89" s="65"/>
    </row>
    <row r="90" spans="1:22" ht="17.25" thickTop="1" thickBot="1" x14ac:dyDescent="0.25">
      <c r="A90" s="28"/>
      <c r="B90" s="29"/>
      <c r="C90" s="29"/>
      <c r="D90" s="30"/>
      <c r="E90" s="31"/>
      <c r="F90" s="32"/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5"/>
      <c r="V90" s="36"/>
    </row>
    <row r="91" spans="1:22" ht="15.75" thickTop="1" x14ac:dyDescent="0.2">
      <c r="A91" s="116" t="s">
        <v>4</v>
      </c>
      <c r="B91" s="117"/>
      <c r="C91" s="117"/>
      <c r="D91" s="117"/>
      <c r="E91" s="117"/>
      <c r="F91" s="25"/>
      <c r="G91" s="25"/>
      <c r="H91" s="25" t="s">
        <v>37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81"/>
    </row>
    <row r="92" spans="1:22" x14ac:dyDescent="0.2">
      <c r="A92" s="82" t="s">
        <v>38</v>
      </c>
      <c r="B92" s="82"/>
      <c r="C92" s="82"/>
      <c r="D92" s="83"/>
      <c r="E92" s="82"/>
      <c r="F92" s="84"/>
      <c r="G92" s="85" t="s">
        <v>39</v>
      </c>
      <c r="H92" s="27">
        <v>4</v>
      </c>
      <c r="I92" s="27"/>
      <c r="J92" s="86" t="s">
        <v>40</v>
      </c>
      <c r="K92" s="27">
        <f>COUNTIF(F23:F100,"ЗМС")</f>
        <v>0</v>
      </c>
      <c r="L92" s="87"/>
      <c r="M92" s="87"/>
      <c r="N92" s="87"/>
      <c r="O92" s="87"/>
      <c r="P92" s="87"/>
      <c r="Q92" s="87"/>
      <c r="R92" s="87"/>
      <c r="S92" s="87"/>
      <c r="T92" s="88"/>
      <c r="U92" s="89"/>
      <c r="V92" s="90"/>
    </row>
    <row r="93" spans="1:22" x14ac:dyDescent="0.2">
      <c r="A93" s="90" t="s">
        <v>41</v>
      </c>
      <c r="B93" s="90"/>
      <c r="C93" s="82"/>
      <c r="D93" s="91"/>
      <c r="E93" s="82"/>
      <c r="F93" s="84"/>
      <c r="G93" s="92" t="s">
        <v>42</v>
      </c>
      <c r="H93" s="27">
        <f>H94+H98</f>
        <v>16</v>
      </c>
      <c r="I93" s="27"/>
      <c r="J93" s="86" t="s">
        <v>43</v>
      </c>
      <c r="K93" s="27">
        <f>COUNTIF(F23:F100,"МСМК")</f>
        <v>4</v>
      </c>
      <c r="L93" s="87"/>
      <c r="M93" s="87"/>
      <c r="N93" s="87"/>
      <c r="O93" s="87"/>
      <c r="P93" s="87"/>
      <c r="Q93" s="87"/>
      <c r="R93" s="87"/>
      <c r="S93" s="87"/>
      <c r="T93" s="88"/>
      <c r="U93" s="89"/>
      <c r="V93" s="90"/>
    </row>
    <row r="94" spans="1:22" x14ac:dyDescent="0.2">
      <c r="A94" s="82" t="s">
        <v>44</v>
      </c>
      <c r="B94" s="82"/>
      <c r="C94" s="82"/>
      <c r="D94" s="91"/>
      <c r="E94" s="82"/>
      <c r="F94" s="84"/>
      <c r="G94" s="92" t="s">
        <v>45</v>
      </c>
      <c r="H94" s="27">
        <f>H95+H96+H97</f>
        <v>16</v>
      </c>
      <c r="I94" s="27"/>
      <c r="J94" s="86" t="s">
        <v>34</v>
      </c>
      <c r="K94" s="27">
        <f>COUNTIF(F23:F100,"МС")</f>
        <v>9</v>
      </c>
      <c r="L94" s="87"/>
      <c r="M94" s="87"/>
      <c r="N94" s="87"/>
      <c r="O94" s="87"/>
      <c r="P94" s="87"/>
      <c r="Q94" s="87"/>
      <c r="R94" s="87"/>
      <c r="S94" s="87"/>
      <c r="T94" s="88"/>
      <c r="U94" s="89"/>
      <c r="V94" s="90"/>
    </row>
    <row r="95" spans="1:22" x14ac:dyDescent="0.2">
      <c r="A95" s="82"/>
      <c r="B95" s="82"/>
      <c r="C95" s="82"/>
      <c r="D95" s="91"/>
      <c r="E95" s="82"/>
      <c r="F95" s="84"/>
      <c r="G95" s="92" t="s">
        <v>46</v>
      </c>
      <c r="H95" s="27">
        <f>COUNT(A23:A100)</f>
        <v>16</v>
      </c>
      <c r="I95" s="27"/>
      <c r="J95" s="86" t="s">
        <v>35</v>
      </c>
      <c r="K95" s="27">
        <f>COUNTIF(F23:F100,"КМС")</f>
        <v>6</v>
      </c>
      <c r="L95" s="87"/>
      <c r="M95" s="87"/>
      <c r="N95" s="87"/>
      <c r="O95" s="87"/>
      <c r="P95" s="87"/>
      <c r="Q95" s="87"/>
      <c r="R95" s="87"/>
      <c r="S95" s="87"/>
      <c r="T95" s="88"/>
      <c r="U95" s="89"/>
      <c r="V95" s="90"/>
    </row>
    <row r="96" spans="1:22" x14ac:dyDescent="0.2">
      <c r="A96" s="82"/>
      <c r="B96" s="82"/>
      <c r="C96" s="82"/>
      <c r="D96" s="91"/>
      <c r="E96" s="82"/>
      <c r="F96" s="84"/>
      <c r="G96" s="92" t="s">
        <v>47</v>
      </c>
      <c r="H96" s="27">
        <f>COUNTIF(A23:A100,"НФ")</f>
        <v>0</v>
      </c>
      <c r="I96" s="27"/>
      <c r="J96" s="86" t="s">
        <v>36</v>
      </c>
      <c r="K96" s="27">
        <f>COUNTIF(F23:F100,"1 СР")</f>
        <v>0</v>
      </c>
      <c r="L96" s="87"/>
      <c r="M96" s="87"/>
      <c r="N96" s="87"/>
      <c r="O96" s="87"/>
      <c r="P96" s="87"/>
      <c r="Q96" s="87"/>
      <c r="R96" s="87"/>
      <c r="S96" s="87"/>
      <c r="T96" s="88"/>
      <c r="U96" s="89"/>
      <c r="V96" s="90"/>
    </row>
    <row r="97" spans="1:22" x14ac:dyDescent="0.2">
      <c r="A97" s="82"/>
      <c r="B97" s="82"/>
      <c r="C97" s="82"/>
      <c r="D97" s="91"/>
      <c r="E97" s="82"/>
      <c r="F97" s="84"/>
      <c r="G97" s="92" t="s">
        <v>48</v>
      </c>
      <c r="H97" s="27">
        <f>COUNTIF(A23:A100,"ДСКВ")</f>
        <v>0</v>
      </c>
      <c r="I97" s="27"/>
      <c r="J97" s="93" t="s">
        <v>49</v>
      </c>
      <c r="K97" s="27">
        <f>COUNTIF(F23:F100,"2 СР")</f>
        <v>0</v>
      </c>
      <c r="L97" s="87"/>
      <c r="M97" s="87"/>
      <c r="N97" s="87"/>
      <c r="O97" s="87"/>
      <c r="P97" s="87"/>
      <c r="Q97" s="87"/>
      <c r="R97" s="87"/>
      <c r="S97" s="87"/>
      <c r="T97" s="88"/>
      <c r="U97" s="89"/>
      <c r="V97" s="90"/>
    </row>
    <row r="98" spans="1:22" x14ac:dyDescent="0.2">
      <c r="A98" s="82"/>
      <c r="B98" s="82"/>
      <c r="C98" s="82"/>
      <c r="D98" s="91"/>
      <c r="E98" s="82"/>
      <c r="F98" s="84"/>
      <c r="G98" s="92" t="s">
        <v>50</v>
      </c>
      <c r="H98" s="27">
        <f>COUNTIF(A23:A100,"НС")</f>
        <v>0</v>
      </c>
      <c r="I98" s="27"/>
      <c r="J98" s="93" t="s">
        <v>51</v>
      </c>
      <c r="K98" s="27">
        <f>COUNTIF(F23:F100,"3 СР")</f>
        <v>0</v>
      </c>
      <c r="L98" s="87"/>
      <c r="M98" s="87"/>
      <c r="N98" s="87"/>
      <c r="O98" s="87"/>
      <c r="P98" s="87"/>
      <c r="Q98" s="87"/>
      <c r="R98" s="87"/>
      <c r="S98" s="87"/>
      <c r="T98" s="88"/>
      <c r="U98" s="89"/>
      <c r="V98" s="90"/>
    </row>
    <row r="99" spans="1:22" x14ac:dyDescent="0.2">
      <c r="A99" s="57"/>
      <c r="B99" s="44"/>
      <c r="C99" s="58"/>
      <c r="D99" s="44"/>
      <c r="E99" s="62"/>
      <c r="F99" s="44"/>
      <c r="G99" s="59"/>
      <c r="H99" s="49"/>
      <c r="I99" s="49"/>
      <c r="J99" s="51"/>
      <c r="K99" s="51"/>
      <c r="L99" s="49"/>
      <c r="M99" s="49"/>
      <c r="N99" s="49"/>
      <c r="O99" s="49"/>
      <c r="P99" s="49"/>
      <c r="Q99" s="49"/>
      <c r="R99" s="49"/>
      <c r="S99" s="49"/>
      <c r="T99" s="51"/>
      <c r="U99" s="60"/>
      <c r="V99" s="61"/>
    </row>
    <row r="100" spans="1:22" ht="5.25" customHeight="1" x14ac:dyDescent="0.2">
      <c r="A100" s="43"/>
      <c r="B100" s="56"/>
      <c r="C100" s="56"/>
      <c r="D100" s="38"/>
      <c r="E100" s="37"/>
      <c r="F100" s="38"/>
      <c r="G100" s="38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8"/>
      <c r="V100" s="6"/>
    </row>
    <row r="101" spans="1:22" s="54" customFormat="1" ht="15" x14ac:dyDescent="0.2">
      <c r="A101" s="115"/>
      <c r="B101" s="106"/>
      <c r="C101" s="106"/>
      <c r="D101" s="106"/>
      <c r="E101" s="106" t="s">
        <v>10</v>
      </c>
      <c r="F101" s="106"/>
      <c r="G101" s="106"/>
      <c r="H101" s="106" t="s">
        <v>3</v>
      </c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 t="s">
        <v>24</v>
      </c>
      <c r="V101" s="107"/>
    </row>
    <row r="102" spans="1:22" x14ac:dyDescent="0.2">
      <c r="A102" s="110"/>
      <c r="B102" s="111"/>
      <c r="C102" s="111"/>
      <c r="D102" s="111"/>
      <c r="E102" s="111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3"/>
    </row>
    <row r="103" spans="1:22" x14ac:dyDescent="0.2">
      <c r="A103" s="55"/>
      <c r="B103" s="56"/>
      <c r="C103" s="56"/>
      <c r="D103" s="56"/>
      <c r="E103" s="40"/>
      <c r="F103" s="56"/>
      <c r="G103" s="56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56"/>
      <c r="V103" s="23"/>
    </row>
    <row r="104" spans="1:22" x14ac:dyDescent="0.2">
      <c r="A104" s="55"/>
      <c r="B104" s="56"/>
      <c r="C104" s="56"/>
      <c r="D104" s="56"/>
      <c r="E104" s="40"/>
      <c r="F104" s="56"/>
      <c r="G104" s="56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56"/>
      <c r="V104" s="23"/>
    </row>
    <row r="105" spans="1:22" x14ac:dyDescent="0.2">
      <c r="A105" s="55"/>
      <c r="B105" s="56"/>
      <c r="C105" s="56"/>
      <c r="D105" s="56"/>
      <c r="E105" s="40"/>
      <c r="F105" s="56"/>
      <c r="G105" s="56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56"/>
      <c r="V105" s="23"/>
    </row>
    <row r="106" spans="1:22" x14ac:dyDescent="0.2">
      <c r="A106" s="55"/>
      <c r="B106" s="56"/>
      <c r="C106" s="56"/>
      <c r="D106" s="56"/>
      <c r="E106" s="40"/>
      <c r="F106" s="56"/>
      <c r="G106" s="56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8"/>
      <c r="V106" s="23"/>
    </row>
    <row r="107" spans="1:22" s="45" customFormat="1" ht="13.5" thickBot="1" x14ac:dyDescent="0.25">
      <c r="A107" s="114" t="s">
        <v>22</v>
      </c>
      <c r="B107" s="108"/>
      <c r="C107" s="108"/>
      <c r="D107" s="108"/>
      <c r="E107" s="108" t="str">
        <f>G17</f>
        <v>СОЛОВЬЕВ Г.Н. (ВК, г.Санкт-Петербург)</v>
      </c>
      <c r="F107" s="108"/>
      <c r="G107" s="108"/>
      <c r="H107" s="108" t="str">
        <f>G18</f>
        <v>ЖИДЯЕВА А.Д. (ВК, г.Москва)</v>
      </c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 t="str">
        <f>G19</f>
        <v>ШАЛУНОВ Е.В. (1 к., г.Санкт-Петербург)</v>
      </c>
      <c r="V107" s="109"/>
    </row>
    <row r="108" spans="1:22" ht="13.5" thickTop="1" x14ac:dyDescent="0.2"/>
  </sheetData>
  <mergeCells count="41">
    <mergeCell ref="A6:V6"/>
    <mergeCell ref="A1:V1"/>
    <mergeCell ref="A2:V2"/>
    <mergeCell ref="A3:V3"/>
    <mergeCell ref="A4:V4"/>
    <mergeCell ref="A5:V5"/>
    <mergeCell ref="H18:V18"/>
    <mergeCell ref="A7:V7"/>
    <mergeCell ref="A8:V8"/>
    <mergeCell ref="A9:V9"/>
    <mergeCell ref="A10:V10"/>
    <mergeCell ref="A11:V11"/>
    <mergeCell ref="A12:V12"/>
    <mergeCell ref="A13:D13"/>
    <mergeCell ref="A14:D14"/>
    <mergeCell ref="A15:G15"/>
    <mergeCell ref="H15:V15"/>
    <mergeCell ref="H17:V17"/>
    <mergeCell ref="A91:E91"/>
    <mergeCell ref="H19:V19"/>
    <mergeCell ref="A21:A22"/>
    <mergeCell ref="B21:B22"/>
    <mergeCell ref="C21:C22"/>
    <mergeCell ref="D21:D22"/>
    <mergeCell ref="E21:E22"/>
    <mergeCell ref="F21:F22"/>
    <mergeCell ref="G21:G22"/>
    <mergeCell ref="T21:T22"/>
    <mergeCell ref="U21:U22"/>
    <mergeCell ref="V21:V22"/>
    <mergeCell ref="H21:S22"/>
    <mergeCell ref="U101:V101"/>
    <mergeCell ref="U107:V107"/>
    <mergeCell ref="A102:E102"/>
    <mergeCell ref="F102:V102"/>
    <mergeCell ref="A107:D107"/>
    <mergeCell ref="E107:G107"/>
    <mergeCell ref="H107:T107"/>
    <mergeCell ref="A101:D101"/>
    <mergeCell ref="E101:G101"/>
    <mergeCell ref="H101:T101"/>
  </mergeCells>
  <phoneticPr fontId="19" type="noConversion"/>
  <pageMargins left="0.7" right="0.7" top="0.75" bottom="0.75" header="0.3" footer="0.3"/>
  <pageSetup paperSize="9" scale="43" orientation="portrait" r:id="rId1"/>
  <colBreaks count="1" manualBreakCount="1">
    <brk id="22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мнг. г. по очкам</vt:lpstr>
      <vt:lpstr>'мнг. г. по очкам'!Область_печати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alex</cp:lastModifiedBy>
  <cp:lastPrinted>2021-07-08T19:40:04Z</cp:lastPrinted>
  <dcterms:created xsi:type="dcterms:W3CDTF">1996-10-08T23:32:33Z</dcterms:created>
  <dcterms:modified xsi:type="dcterms:W3CDTF">2025-01-22T18:30:14Z</dcterms:modified>
</cp:coreProperties>
</file>