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время'!$B$21:$I$21</definedName>
    <definedName name="_xlnm.Print_Titles" localSheetId="0">'ВС гонка на время'!$21:$21</definedName>
    <definedName name="_xlnm.Print_Area" localSheetId="0">'ВС гонка на время'!$A$1:$K$98</definedName>
  </definedNames>
  <calcPr calcId="144525"/>
</workbook>
</file>

<file path=xl/calcChain.xml><?xml version="1.0" encoding="utf-8"?>
<calcChain xmlns="http://schemas.openxmlformats.org/spreadsheetml/2006/main">
  <c r="H87" i="106" l="1"/>
  <c r="K85" i="106" l="1"/>
  <c r="K84" i="106"/>
  <c r="H90" i="106"/>
  <c r="H89" i="106"/>
  <c r="H88" i="106"/>
  <c r="H86" i="106" l="1"/>
  <c r="H85" i="106" s="1"/>
  <c r="K90" i="106"/>
  <c r="K89" i="106"/>
  <c r="K88" i="106"/>
  <c r="K87" i="106"/>
  <c r="K86" i="106" l="1"/>
  <c r="I98" i="106" l="1"/>
  <c r="E98" i="106"/>
  <c r="A98" i="106"/>
</calcChain>
</file>

<file path=xl/sharedStrings.xml><?xml version="1.0" encoding="utf-8"?>
<sst xmlns="http://schemas.openxmlformats.org/spreadsheetml/2006/main" count="487" uniqueCount="367">
  <si>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</si>
  <si>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</si>
  <si>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</si>
  <si>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</si>
  <si>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</si>
  <si>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</si>
  <si>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</si>
  <si>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</si>
  <si>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</si>
  <si>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</si>
  <si>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</si>
  <si>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</si>
  <si>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</si>
  <si>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</si>
  <si>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</si>
  <si>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</si>
  <si>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</si>
  <si>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</si>
  <si>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</si>
  <si>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</si>
  <si>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</si>
  <si>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</si>
  <si>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</si>
  <si>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</si>
  <si>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</si>
  <si>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</si>
  <si>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</si>
  <si>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</si>
  <si>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</si>
  <si>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</si>
  <si>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</si>
  <si>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</si>
  <si>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</si>
  <si>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</si>
  <si>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</si>
  <si>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</si>
  <si>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</si>
  <si>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</si>
  <si>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</si>
  <si>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</si>
  <si>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</si>
  <si>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</si>
  <si>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</si>
  <si>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</si>
  <si>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</si>
  <si>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</si>
  <si>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</si>
  <si>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</si>
  <si>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</si>
  <si>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</si>
  <si>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Юноши 15-16 лет</t>
  </si>
  <si>
    <t>ЧЕРНЫШОВ М.Ю. (г.Пенза)</t>
  </si>
  <si>
    <t>БОЯРОВ В.В. (ВК, г. Саранск)</t>
  </si>
  <si>
    <t>МЕСТО ПРОВЕДЕНИЯ: г.Пенза</t>
  </si>
  <si>
    <t>3 м</t>
  </si>
  <si>
    <t>БУКОВА О.Ю.(IК, г. Пенза)</t>
  </si>
  <si>
    <t>372 м</t>
  </si>
  <si>
    <t>КОЧЕТКОВ Д.А.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</si>
  <si>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</si>
  <si>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</si>
  <si>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</si>
  <si>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</si>
  <si>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№ ЕКП 2025: 2008580022030597</t>
  </si>
  <si>
    <t>ПЕРВЕНСТВО РОССИИ</t>
  </si>
  <si>
    <t>ДАТА ПРОВЕДЕНИЯ: 11 июля 2025г.</t>
  </si>
  <si>
    <t>Результат (квал.)</t>
  </si>
  <si>
    <t>Результат (финал)</t>
  </si>
  <si>
    <t>628</t>
  </si>
  <si>
    <t>10080701556</t>
  </si>
  <si>
    <t>Дьяченко Руслан Максимович</t>
  </si>
  <si>
    <t>20.11.2009</t>
  </si>
  <si>
    <t>Москва</t>
  </si>
  <si>
    <t>0:00:36,169</t>
  </si>
  <si>
    <t>831</t>
  </si>
  <si>
    <t>10064774459</t>
  </si>
  <si>
    <t>Карпинский Константин Николаевич</t>
  </si>
  <si>
    <t>20.08.2009</t>
  </si>
  <si>
    <t>Санкт-Петербург</t>
  </si>
  <si>
    <t>0:00:36,327</t>
  </si>
  <si>
    <t>838</t>
  </si>
  <si>
    <t>10062815968</t>
  </si>
  <si>
    <t>Мещанинов Александр Витальевич</t>
  </si>
  <si>
    <t>12.04.2010</t>
  </si>
  <si>
    <t>0:00:36,532</t>
  </si>
  <si>
    <t>123</t>
  </si>
  <si>
    <t>10076198534</t>
  </si>
  <si>
    <t>Журавлев Артем Константинович</t>
  </si>
  <si>
    <t>26.03.2009</t>
  </si>
  <si>
    <t>Мордовия</t>
  </si>
  <si>
    <t>0:00:36,550</t>
  </si>
  <si>
    <t>931</t>
  </si>
  <si>
    <t>10022560564</t>
  </si>
  <si>
    <t>Авчухов Юрий Дмитриевич</t>
  </si>
  <si>
    <t>30.03.2009</t>
  </si>
  <si>
    <t>0:00:36,706</t>
  </si>
  <si>
    <t>899</t>
  </si>
  <si>
    <t>10090052053</t>
  </si>
  <si>
    <t>Цымбалистый Глеб Эдуардович</t>
  </si>
  <si>
    <t>22.07.2010</t>
  </si>
  <si>
    <t>0:00:36,879</t>
  </si>
  <si>
    <t>525</t>
  </si>
  <si>
    <t>10080214536</t>
  </si>
  <si>
    <t>Козий Федор Александрович</t>
  </si>
  <si>
    <t>15.01.2010</t>
  </si>
  <si>
    <t>0:00:36,968</t>
  </si>
  <si>
    <t>315</t>
  </si>
  <si>
    <t>10076942404</t>
  </si>
  <si>
    <t>Баранов Никита Антонович</t>
  </si>
  <si>
    <t>15.10.2010</t>
  </si>
  <si>
    <t>0:00:36,993</t>
  </si>
  <si>
    <t>607</t>
  </si>
  <si>
    <t>10089788941</t>
  </si>
  <si>
    <t>Крылов Марк Игоревич</t>
  </si>
  <si>
    <t>10.06.2010</t>
  </si>
  <si>
    <t>0:00:37,112</t>
  </si>
  <si>
    <t>81</t>
  </si>
  <si>
    <t>10090064480</t>
  </si>
  <si>
    <t>Журавлев Михаил Владимирович</t>
  </si>
  <si>
    <t>30.04.2009</t>
  </si>
  <si>
    <t>0:00:37,165</t>
  </si>
  <si>
    <t>312</t>
  </si>
  <si>
    <t>10092432492</t>
  </si>
  <si>
    <t>Истомин Глеб Романович</t>
  </si>
  <si>
    <t>16.02.2010</t>
  </si>
  <si>
    <t>0:00:37,296</t>
  </si>
  <si>
    <t>72</t>
  </si>
  <si>
    <t>10080979725</t>
  </si>
  <si>
    <t>Матинов Артем Александрович</t>
  </si>
  <si>
    <t>31.05.2010</t>
  </si>
  <si>
    <t>696</t>
  </si>
  <si>
    <t>10094917615</t>
  </si>
  <si>
    <t>Зуев Егор Игоревич</t>
  </si>
  <si>
    <t>10.02.2009</t>
  </si>
  <si>
    <t>0:00:37,304</t>
  </si>
  <si>
    <t>787</t>
  </si>
  <si>
    <t>10142878657</t>
  </si>
  <si>
    <t>Шумилов Дмитрий Сергеевич</t>
  </si>
  <si>
    <t>11.08.2010</t>
  </si>
  <si>
    <t>0:00:37,319</t>
  </si>
  <si>
    <t>45</t>
  </si>
  <si>
    <t>10092373585</t>
  </si>
  <si>
    <t>Тельнов Лев Алексеевич</t>
  </si>
  <si>
    <t>12.11.2009</t>
  </si>
  <si>
    <t>Пензенская обл.</t>
  </si>
  <si>
    <t>0:00:37,459</t>
  </si>
  <si>
    <t>538</t>
  </si>
  <si>
    <t>10116101405</t>
  </si>
  <si>
    <t>Иванов Егор Максимович</t>
  </si>
  <si>
    <t>20.03.2010</t>
  </si>
  <si>
    <t>0:00:37,461</t>
  </si>
  <si>
    <t>616</t>
  </si>
  <si>
    <t>10089789244</t>
  </si>
  <si>
    <t>Виноградов Платон Романович</t>
  </si>
  <si>
    <t>25.12.2010</t>
  </si>
  <si>
    <t>0:00:37,604</t>
  </si>
  <si>
    <t>691</t>
  </si>
  <si>
    <t>10094920948</t>
  </si>
  <si>
    <t>Маликов Владимир Алексеевич</t>
  </si>
  <si>
    <t>04.03.2009</t>
  </si>
  <si>
    <t>0:00:37,631</t>
  </si>
  <si>
    <t>85</t>
  </si>
  <si>
    <t>10090065086</t>
  </si>
  <si>
    <t>Есин Николай Владимирович</t>
  </si>
  <si>
    <t>02.09.2009</t>
  </si>
  <si>
    <t>0:00:37,676</t>
  </si>
  <si>
    <t>625</t>
  </si>
  <si>
    <t>10094844156</t>
  </si>
  <si>
    <t>Шумский Илья Александрович</t>
  </si>
  <si>
    <t>01.06.2009</t>
  </si>
  <si>
    <t>0:00:37,810</t>
  </si>
  <si>
    <t>69</t>
  </si>
  <si>
    <t>10090374678</t>
  </si>
  <si>
    <t>Семин Максим Андреевич</t>
  </si>
  <si>
    <t>27.11.2010</t>
  </si>
  <si>
    <t>0:00:37,956</t>
  </si>
  <si>
    <t>866</t>
  </si>
  <si>
    <t>10091431271</t>
  </si>
  <si>
    <t>Вакуленко Матвей Алексеевич</t>
  </si>
  <si>
    <t>09.09.2010</t>
  </si>
  <si>
    <t>0:00:38,056</t>
  </si>
  <si>
    <t>602</t>
  </si>
  <si>
    <t>10094892050</t>
  </si>
  <si>
    <t>Исаков Василий Антонович</t>
  </si>
  <si>
    <t>04.11.2010</t>
  </si>
  <si>
    <t>0:00:38,234</t>
  </si>
  <si>
    <t>60</t>
  </si>
  <si>
    <t>10115809694</t>
  </si>
  <si>
    <t>Зудиленков Даниил Вадимович</t>
  </si>
  <si>
    <t>24.01.2010</t>
  </si>
  <si>
    <t>0:00:38,323</t>
  </si>
  <si>
    <t>359</t>
  </si>
  <si>
    <t>10126132417</t>
  </si>
  <si>
    <t>Дудин Тимофей Александрович</t>
  </si>
  <si>
    <t>27.06.2009</t>
  </si>
  <si>
    <t>Брянская обл.</t>
  </si>
  <si>
    <t>0:00:38,554</t>
  </si>
  <si>
    <t>589</t>
  </si>
  <si>
    <t>10090058117</t>
  </si>
  <si>
    <t>Оплюшкин Роман Витальевич</t>
  </si>
  <si>
    <t>19.04.2010</t>
  </si>
  <si>
    <t>0:00:38,585</t>
  </si>
  <si>
    <t>33</t>
  </si>
  <si>
    <t>10141911586</t>
  </si>
  <si>
    <t>Иванов Даниил Сергеевич</t>
  </si>
  <si>
    <t>14.11.2010</t>
  </si>
  <si>
    <t>0:00:38,729</t>
  </si>
  <si>
    <t>303</t>
  </si>
  <si>
    <t>10090443689</t>
  </si>
  <si>
    <t>Смирнов Иван Александрович</t>
  </si>
  <si>
    <t>21.01.2010</t>
  </si>
  <si>
    <t>0:00:38,746</t>
  </si>
  <si>
    <t>17</t>
  </si>
  <si>
    <t>10103575267</t>
  </si>
  <si>
    <t>Кочергин Дмитрий Владимирович</t>
  </si>
  <si>
    <t>08.10.2009</t>
  </si>
  <si>
    <t>0:00:39,075</t>
  </si>
  <si>
    <t>707</t>
  </si>
  <si>
    <t>10092425927</t>
  </si>
  <si>
    <t>Кайгородов Кирилл Дмитриевич</t>
  </si>
  <si>
    <t>19.03.2010</t>
  </si>
  <si>
    <t>Свердловская обл.</t>
  </si>
  <si>
    <t>0:00:39,137</t>
  </si>
  <si>
    <t>37</t>
  </si>
  <si>
    <t>10090655978</t>
  </si>
  <si>
    <t>Шмаков Дмитрий Денисович</t>
  </si>
  <si>
    <t>03.08.2009</t>
  </si>
  <si>
    <t>0:00:39,496</t>
  </si>
  <si>
    <t>471</t>
  </si>
  <si>
    <t>10129677563</t>
  </si>
  <si>
    <t>Луньков Ярослав Евгеньевич</t>
  </si>
  <si>
    <t>07.08.2009</t>
  </si>
  <si>
    <t>Удмуртская Республика</t>
  </si>
  <si>
    <t>0:00:39,657</t>
  </si>
  <si>
    <t>131</t>
  </si>
  <si>
    <t>10130163371</t>
  </si>
  <si>
    <t>Хаиров Максим Дмитриевич</t>
  </si>
  <si>
    <t>17.04.2010</t>
  </si>
  <si>
    <t>0:00:39,877</t>
  </si>
  <si>
    <t>651</t>
  </si>
  <si>
    <t>10089789749</t>
  </si>
  <si>
    <t>Кекух Роман Витальевич</t>
  </si>
  <si>
    <t>05.09.2010</t>
  </si>
  <si>
    <t>0:00:40,012</t>
  </si>
  <si>
    <t>111</t>
  </si>
  <si>
    <t>10105844461</t>
  </si>
  <si>
    <t>Сухих Егор Николаевич</t>
  </si>
  <si>
    <t>18.08.2009</t>
  </si>
  <si>
    <t>0:00:40,037</t>
  </si>
  <si>
    <t>648</t>
  </si>
  <si>
    <t>10116830824</t>
  </si>
  <si>
    <t>Князев Иван Денисович</t>
  </si>
  <si>
    <t>12.10.2010</t>
  </si>
  <si>
    <t>0:00:40,613</t>
  </si>
  <si>
    <t>10100048814</t>
  </si>
  <si>
    <t>Тимошин Егор Романович</t>
  </si>
  <si>
    <t>27.12.2010</t>
  </si>
  <si>
    <t>0:00:40,901</t>
  </si>
  <si>
    <t>697</t>
  </si>
  <si>
    <t>10097842567</t>
  </si>
  <si>
    <t>Чаплин Святослав Вячеславович</t>
  </si>
  <si>
    <t>17.02.2009</t>
  </si>
  <si>
    <t>0:00:40,977</t>
  </si>
  <si>
    <t>74</t>
  </si>
  <si>
    <t>10095126062</t>
  </si>
  <si>
    <t>Сирота Всеволод Андреевич</t>
  </si>
  <si>
    <t>08.01.2009</t>
  </si>
  <si>
    <t>0:00:41,011</t>
  </si>
  <si>
    <t>504</t>
  </si>
  <si>
    <t>10093532131</t>
  </si>
  <si>
    <t>Баскаков Семен Павлович</t>
  </si>
  <si>
    <t>0:00:41,184</t>
  </si>
  <si>
    <t>017</t>
  </si>
  <si>
    <t>10143524214</t>
  </si>
  <si>
    <t>Харламов Егор Дмитриевич</t>
  </si>
  <si>
    <t>29.12.2009</t>
  </si>
  <si>
    <t>Омская обл.</t>
  </si>
  <si>
    <t>0:00:41,460</t>
  </si>
  <si>
    <t>50</t>
  </si>
  <si>
    <t>10094560129</t>
  </si>
  <si>
    <t>Кондратов Егор Дмитриевич</t>
  </si>
  <si>
    <t>06.11.2010</t>
  </si>
  <si>
    <t>Московская обл.</t>
  </si>
  <si>
    <t>0:00:41,685</t>
  </si>
  <si>
    <t>384</t>
  </si>
  <si>
    <t>10112206853</t>
  </si>
  <si>
    <t>Храпов Павел Сергеевич</t>
  </si>
  <si>
    <t>25.03.2010</t>
  </si>
  <si>
    <t>Иркутская обл.</t>
  </si>
  <si>
    <t>0:00:41,746</t>
  </si>
  <si>
    <t>11</t>
  </si>
  <si>
    <t>10144250805</t>
  </si>
  <si>
    <t>Егунов Дмитрий Сергеевич</t>
  </si>
  <si>
    <t>23.11.2010</t>
  </si>
  <si>
    <t>Ростовская обл.</t>
  </si>
  <si>
    <t>0:00:42,432</t>
  </si>
  <si>
    <t>58</t>
  </si>
  <si>
    <t>10100114589</t>
  </si>
  <si>
    <t>Алексеев Олег Дмитриевич</t>
  </si>
  <si>
    <t>18.07.2010</t>
  </si>
  <si>
    <t>0:00:42,848</t>
  </si>
  <si>
    <t>695</t>
  </si>
  <si>
    <t>10094888919</t>
  </si>
  <si>
    <t>Аверин Егор Алексеевич</t>
  </si>
  <si>
    <t>04.04.2009</t>
  </si>
  <si>
    <t>0:00:43,139</t>
  </si>
  <si>
    <t>88</t>
  </si>
  <si>
    <t>10152834901</t>
  </si>
  <si>
    <t>Иванов Михаил Андреевич</t>
  </si>
  <si>
    <t>10.08.2010</t>
  </si>
  <si>
    <t>0:00:43,738</t>
  </si>
  <si>
    <t>318</t>
  </si>
  <si>
    <t>10133841639</t>
  </si>
  <si>
    <t>Гафыкин Сергей Алексеевич</t>
  </si>
  <si>
    <t>0:00:43,926</t>
  </si>
  <si>
    <t>90</t>
  </si>
  <si>
    <t>10152916238</t>
  </si>
  <si>
    <t>Шмыров Сергей Васильевич</t>
  </si>
  <si>
    <t>15.06.2010</t>
  </si>
  <si>
    <t>0:00:44,728</t>
  </si>
  <si>
    <t>587</t>
  </si>
  <si>
    <t>10127774242</t>
  </si>
  <si>
    <t>Перьков Александр Сергеевич</t>
  </si>
  <si>
    <t>12.05.2009</t>
  </si>
  <si>
    <t>0:00:45,192</t>
  </si>
  <si>
    <t>621</t>
  </si>
  <si>
    <t>10115754730</t>
  </si>
  <si>
    <t>Тактаров Роман Расимович</t>
  </si>
  <si>
    <t>25.02.2010</t>
  </si>
  <si>
    <t>0:01:28,000</t>
  </si>
  <si>
    <t>890</t>
  </si>
  <si>
    <t>10142167224</t>
  </si>
  <si>
    <t>Трайт Дмитрий Александрович</t>
  </si>
  <si>
    <t>26.12.2009</t>
  </si>
  <si>
    <t>0:01:40,000</t>
  </si>
  <si>
    <t>337</t>
  </si>
  <si>
    <t>10137535068</t>
  </si>
  <si>
    <t>Соболев Александр Денисович</t>
  </si>
  <si>
    <t>27.08.2010</t>
  </si>
  <si>
    <t>НФ</t>
  </si>
  <si>
    <t>659</t>
  </si>
  <si>
    <t>10125320546</t>
  </si>
  <si>
    <t>Косенко Арсений Викторович</t>
  </si>
  <si>
    <t>29.10.2010</t>
  </si>
  <si>
    <t>НС</t>
  </si>
  <si>
    <t>71</t>
  </si>
  <si>
    <t>10136444123</t>
  </si>
  <si>
    <t>Мамей Артем Алексеевич</t>
  </si>
  <si>
    <t>09.03.2010</t>
  </si>
  <si>
    <t>107</t>
  </si>
  <si>
    <t>10092186558</t>
  </si>
  <si>
    <t>Пешков Матвей Сергеевич</t>
  </si>
  <si>
    <t>01.07.2010</t>
  </si>
  <si>
    <t>38</t>
  </si>
  <si>
    <t>10117163351</t>
  </si>
  <si>
    <t>Сорокин Ярослав Юрьевич</t>
  </si>
  <si>
    <t>06.05.2009</t>
  </si>
  <si>
    <t>622</t>
  </si>
  <si>
    <t>10130344843</t>
  </si>
  <si>
    <t>Сухоруков Владимир Алексеевич</t>
  </si>
  <si>
    <t>02.06.2009</t>
  </si>
  <si>
    <t>618</t>
  </si>
  <si>
    <t>10132790253</t>
  </si>
  <si>
    <t>Тимофеев Игорь Владимирович</t>
  </si>
  <si>
    <t>18.06.2010</t>
  </si>
  <si>
    <t>10094217494</t>
  </si>
  <si>
    <t>Карев Игорь Игоревич</t>
  </si>
  <si>
    <t>11.12.2010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</si>
</sst>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h:mm:ss.0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5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1" fillId="0" borderId="21" xfId="2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6" xfId="2" applyFont="1" applyFill="1" applyBorder="1" applyAlignment="1">
      <alignment horizontal="center" vertical="center"/>
    </xf>
    <xf numFmtId="0" fontId="16" fillId="2" borderId="26" xfId="7" applyFont="1" applyFill="1" applyBorder="1" applyAlignment="1">
      <alignment horizontal="center" vertical="center" wrapText="1"/>
    </xf>
    <xf numFmtId="14" fontId="16" fillId="2" borderId="26" xfId="7" applyNumberFormat="1" applyFont="1" applyFill="1" applyBorder="1" applyAlignment="1">
      <alignment horizontal="center" vertical="center" wrapText="1"/>
    </xf>
    <xf numFmtId="0" fontId="10" fillId="0" borderId="21" xfId="2" applyFont="1" applyBorder="1" applyAlignment="1">
      <alignment horizontal="right" vertical="center"/>
    </xf>
    <xf numFmtId="0" fontId="16" fillId="0" borderId="25" xfId="2" applyFont="1" applyFill="1" applyBorder="1" applyAlignment="1">
      <alignment horizontal="center" vertical="center" wrapText="1"/>
    </xf>
    <xf numFmtId="0" fontId="16" fillId="0" borderId="27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vertical="center"/>
    </xf>
    <xf numFmtId="0" fontId="16" fillId="2" borderId="21" xfId="7" applyFont="1" applyFill="1" applyBorder="1" applyAlignment="1">
      <alignment horizontal="center" vertical="center" wrapText="1"/>
    </xf>
    <xf numFmtId="0" fontId="16" fillId="0" borderId="21" xfId="7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166" fontId="23" fillId="0" borderId="21" xfId="7" applyNumberFormat="1" applyFont="1" applyFill="1" applyBorder="1" applyAlignment="1">
      <alignment vertical="center" wrapText="1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720513</xdr:colOff>
      <xdr:row>4</xdr:row>
      <xdr:rowOff>89508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102"/>
  <sheetViews>
    <sheetView tabSelected="1" view="pageBreakPreview" topLeftCell="A20" zoomScale="90" zoomScaleNormal="70" zoomScaleSheetLayoutView="90" zoomScalePageLayoutView="50" workbookViewId="0">
      <selection activeCell="J32" sqref="J32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9.88671875" style="1" customWidth="1"/>
    <col min="5" max="5" width="13.5546875" style="11" customWidth="1"/>
    <col min="6" max="6" width="9.5546875" style="1" customWidth="1"/>
    <col min="7" max="7" width="28.33203125" style="1" customWidth="1"/>
    <col min="8" max="8" width="13.6640625" style="21" customWidth="1"/>
    <col min="9" max="9" width="12.55468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91" t="s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customFormat="1" ht="21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customFormat="1" ht="21" x14ac:dyDescent="0.25">
      <c r="A3" s="91" t="s">
        <v>58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customFormat="1" ht="21" x14ac:dyDescent="0.25">
      <c r="A4" s="91" t="s">
        <v>59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customFormat="1" ht="21" x14ac:dyDescent="0.25">
      <c r="A5" s="91" t="s">
        <v>60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customFormat="1" ht="28.8" x14ac:dyDescent="0.25">
      <c r="A6" s="92" t="s">
        <v>63</v>
      </c>
      <c r="B6" s="92"/>
      <c r="C6" s="92"/>
      <c r="D6" s="92"/>
      <c r="E6" s="92"/>
      <c r="F6" s="92"/>
      <c r="G6" s="92"/>
      <c r="H6" s="92"/>
      <c r="I6" s="92"/>
      <c r="J6" s="92"/>
      <c r="K6" s="92"/>
    </row>
    <row r="7" spans="1:11" customFormat="1" ht="21" x14ac:dyDescent="0.25">
      <c r="A7" s="93" t="s">
        <v>11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customFormat="1" ht="21.6" thickBot="1" x14ac:dyDescent="0.3">
      <c r="A8" s="94" t="s">
        <v>24</v>
      </c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ht="19.5" customHeight="1" thickTop="1" x14ac:dyDescent="0.25">
      <c r="A9" s="95" t="s">
        <v>16</v>
      </c>
      <c r="B9" s="96"/>
      <c r="C9" s="96"/>
      <c r="D9" s="96"/>
      <c r="E9" s="96"/>
      <c r="F9" s="96"/>
      <c r="G9" s="96"/>
      <c r="H9" s="96"/>
      <c r="I9" s="96"/>
      <c r="J9" s="96"/>
      <c r="K9" s="97"/>
    </row>
    <row r="10" spans="1:11" ht="18" customHeight="1" x14ac:dyDescent="0.25">
      <c r="A10" s="98" t="s">
        <v>38</v>
      </c>
      <c r="B10" s="99"/>
      <c r="C10" s="99"/>
      <c r="D10" s="99"/>
      <c r="E10" s="99"/>
      <c r="F10" s="99"/>
      <c r="G10" s="99"/>
      <c r="H10" s="99"/>
      <c r="I10" s="99"/>
      <c r="J10" s="99"/>
      <c r="K10" s="100"/>
    </row>
    <row r="11" spans="1:11" ht="19.5" customHeight="1" x14ac:dyDescent="0.25">
      <c r="A11" s="98" t="s">
        <v>50</v>
      </c>
      <c r="B11" s="99"/>
      <c r="C11" s="99"/>
      <c r="D11" s="99"/>
      <c r="E11" s="99"/>
      <c r="F11" s="99"/>
      <c r="G11" s="99"/>
      <c r="H11" s="99"/>
      <c r="I11" s="99"/>
      <c r="J11" s="99"/>
      <c r="K11" s="100"/>
    </row>
    <row r="12" spans="1:11" ht="5.25" customHeight="1" x14ac:dyDescent="0.25">
      <c r="A12" s="88" t="s">
        <v>24</v>
      </c>
      <c r="B12" s="89"/>
      <c r="C12" s="89"/>
      <c r="D12" s="89"/>
      <c r="E12" s="89"/>
      <c r="F12" s="89"/>
      <c r="G12" s="89"/>
      <c r="H12" s="89"/>
      <c r="I12" s="89"/>
      <c r="J12" s="89"/>
      <c r="K12" s="90"/>
    </row>
    <row r="13" spans="1:11" ht="15.6" x14ac:dyDescent="0.25">
      <c r="A13" s="101" t="s">
        <v>53</v>
      </c>
      <c r="B13" s="102"/>
      <c r="C13" s="102"/>
      <c r="D13" s="102"/>
      <c r="E13" s="2"/>
      <c r="F13" s="71" t="s">
        <v>61</v>
      </c>
      <c r="G13" s="71"/>
      <c r="H13" s="12"/>
      <c r="I13" s="12"/>
      <c r="J13" s="3"/>
      <c r="K13" s="4" t="s">
        <v>43</v>
      </c>
    </row>
    <row r="14" spans="1:11" ht="15.6" x14ac:dyDescent="0.25">
      <c r="A14" s="103" t="s">
        <v>64</v>
      </c>
      <c r="B14" s="104"/>
      <c r="C14" s="104"/>
      <c r="D14" s="104"/>
      <c r="E14" s="5"/>
      <c r="F14" s="31" t="s">
        <v>49</v>
      </c>
      <c r="G14" s="31"/>
      <c r="H14" s="13"/>
      <c r="I14" s="13"/>
      <c r="J14" s="6"/>
      <c r="K14" s="7" t="s">
        <v>62</v>
      </c>
    </row>
    <row r="15" spans="1:11" ht="14.4" x14ac:dyDescent="0.25">
      <c r="A15" s="105" t="s">
        <v>6</v>
      </c>
      <c r="B15" s="106"/>
      <c r="C15" s="106"/>
      <c r="D15" s="106"/>
      <c r="E15" s="106"/>
      <c r="F15" s="106"/>
      <c r="G15" s="107"/>
      <c r="H15" s="108" t="s">
        <v>0</v>
      </c>
      <c r="I15" s="109"/>
      <c r="J15" s="109"/>
      <c r="K15" s="110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81" t="s">
        <v>51</v>
      </c>
      <c r="H16" s="42" t="s">
        <v>29</v>
      </c>
      <c r="I16" s="43"/>
      <c r="J16" s="43"/>
      <c r="K16" s="44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76" t="s">
        <v>52</v>
      </c>
      <c r="H17" s="42" t="s">
        <v>31</v>
      </c>
      <c r="I17" s="43"/>
      <c r="J17" s="43"/>
      <c r="K17" s="61" t="s">
        <v>54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76" t="s">
        <v>55</v>
      </c>
      <c r="H18" s="42" t="s">
        <v>32</v>
      </c>
      <c r="I18" s="43"/>
      <c r="J18" s="43"/>
      <c r="K18" s="61" t="s">
        <v>56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77" t="s">
        <v>57</v>
      </c>
      <c r="H19" s="33" t="s">
        <v>30</v>
      </c>
      <c r="I19" s="45"/>
      <c r="J19" s="29"/>
      <c r="K19" s="62">
        <v>1</v>
      </c>
    </row>
    <row r="20" spans="1:11" ht="7.5" customHeight="1" thickTop="1" x14ac:dyDescent="0.25">
      <c r="A20" s="64"/>
      <c r="B20" s="65"/>
      <c r="C20" s="65"/>
      <c r="D20" s="64"/>
      <c r="E20" s="66"/>
      <c r="F20" s="64"/>
      <c r="G20" s="64"/>
      <c r="H20" s="67"/>
      <c r="I20" s="67"/>
      <c r="J20" s="64"/>
      <c r="K20" s="64"/>
    </row>
    <row r="21" spans="1:11" s="10" customFormat="1" ht="36.75" customHeight="1" x14ac:dyDescent="0.25">
      <c r="A21" s="78" t="s">
        <v>4</v>
      </c>
      <c r="B21" s="79" t="s">
        <v>8</v>
      </c>
      <c r="C21" s="79" t="s">
        <v>23</v>
      </c>
      <c r="D21" s="79" t="s">
        <v>1</v>
      </c>
      <c r="E21" s="80" t="s">
        <v>22</v>
      </c>
      <c r="F21" s="79" t="s">
        <v>5</v>
      </c>
      <c r="G21" s="79" t="s">
        <v>26</v>
      </c>
      <c r="H21" s="79" t="s">
        <v>65</v>
      </c>
      <c r="I21" s="85" t="s">
        <v>66</v>
      </c>
      <c r="J21" s="70" t="s">
        <v>18</v>
      </c>
      <c r="K21" s="70" t="s">
        <v>9</v>
      </c>
    </row>
    <row r="22" spans="1:11" s="84" customFormat="1" ht="23.4" customHeight="1" x14ac:dyDescent="0.3">
      <c r="A22" s="87">
        <v>1</v>
      </c>
      <c r="B22" s="87" t="s">
        <v>67</v>
      </c>
      <c r="C22" s="87" t="s">
        <v>68</v>
      </c>
      <c r="D22" s="87" t="s">
        <v>69</v>
      </c>
      <c r="E22" s="87" t="s">
        <v>70</v>
      </c>
      <c r="F22" s="87" t="s">
        <v>20</v>
      </c>
      <c r="G22" s="87" t="s">
        <v>71</v>
      </c>
      <c r="H22" s="87" t="s">
        <v>72</v>
      </c>
      <c r="I22" s="124">
        <v>4.0368055555555556E-4</v>
      </c>
      <c r="J22" s="82"/>
      <c r="K22" s="83"/>
    </row>
    <row r="23" spans="1:11" s="84" customFormat="1" ht="23.4" customHeight="1" x14ac:dyDescent="0.3">
      <c r="A23" s="87">
        <v>2</v>
      </c>
      <c r="B23" s="87" t="s">
        <v>73</v>
      </c>
      <c r="C23" s="87" t="s">
        <v>74</v>
      </c>
      <c r="D23" s="87" t="s">
        <v>75</v>
      </c>
      <c r="E23" s="87" t="s">
        <v>76</v>
      </c>
      <c r="F23" s="87" t="s">
        <v>20</v>
      </c>
      <c r="G23" s="87" t="s">
        <v>77</v>
      </c>
      <c r="H23" s="87" t="s">
        <v>78</v>
      </c>
      <c r="I23" s="124">
        <v>4.0521990740740747E-4</v>
      </c>
      <c r="J23" s="82"/>
      <c r="K23" s="83"/>
    </row>
    <row r="24" spans="1:11" s="84" customFormat="1" ht="23.4" customHeight="1" x14ac:dyDescent="0.3">
      <c r="A24" s="87">
        <v>3</v>
      </c>
      <c r="B24" s="87" t="s">
        <v>79</v>
      </c>
      <c r="C24" s="87" t="s">
        <v>80</v>
      </c>
      <c r="D24" s="87" t="s">
        <v>81</v>
      </c>
      <c r="E24" s="87" t="s">
        <v>82</v>
      </c>
      <c r="F24" s="87" t="s">
        <v>46</v>
      </c>
      <c r="G24" s="87" t="s">
        <v>77</v>
      </c>
      <c r="H24" s="87" t="s">
        <v>83</v>
      </c>
      <c r="I24" s="124">
        <v>4.1929398148148143E-4</v>
      </c>
      <c r="J24" s="82"/>
      <c r="K24" s="83"/>
    </row>
    <row r="25" spans="1:11" s="84" customFormat="1" ht="23.4" customHeight="1" x14ac:dyDescent="0.3">
      <c r="A25" s="87">
        <v>4</v>
      </c>
      <c r="B25" s="87" t="s">
        <v>90</v>
      </c>
      <c r="C25" s="87" t="s">
        <v>91</v>
      </c>
      <c r="D25" s="87" t="s">
        <v>92</v>
      </c>
      <c r="E25" s="87" t="s">
        <v>93</v>
      </c>
      <c r="F25" s="87" t="s">
        <v>20</v>
      </c>
      <c r="G25" s="87" t="s">
        <v>71</v>
      </c>
      <c r="H25" s="87" t="s">
        <v>94</v>
      </c>
      <c r="I25" s="124">
        <v>4.2055555555555558E-4</v>
      </c>
      <c r="J25" s="82"/>
      <c r="K25" s="83"/>
    </row>
    <row r="26" spans="1:11" s="84" customFormat="1" ht="23.4" customHeight="1" x14ac:dyDescent="0.3">
      <c r="A26" s="87">
        <v>5</v>
      </c>
      <c r="B26" s="87" t="s">
        <v>95</v>
      </c>
      <c r="C26" s="87" t="s">
        <v>96</v>
      </c>
      <c r="D26" s="87" t="s">
        <v>97</v>
      </c>
      <c r="E26" s="87" t="s">
        <v>98</v>
      </c>
      <c r="F26" s="87" t="s">
        <v>46</v>
      </c>
      <c r="G26" s="87" t="s">
        <v>71</v>
      </c>
      <c r="H26" s="87" t="s">
        <v>99</v>
      </c>
      <c r="I26" s="124">
        <v>4.2241898148148146E-4</v>
      </c>
      <c r="J26" s="82"/>
      <c r="K26" s="83"/>
    </row>
    <row r="27" spans="1:11" s="84" customFormat="1" ht="23.4" customHeight="1" x14ac:dyDescent="0.3">
      <c r="A27" s="87">
        <v>6</v>
      </c>
      <c r="B27" s="87" t="s">
        <v>105</v>
      </c>
      <c r="C27" s="87" t="s">
        <v>106</v>
      </c>
      <c r="D27" s="87" t="s">
        <v>107</v>
      </c>
      <c r="E27" s="87" t="s">
        <v>108</v>
      </c>
      <c r="F27" s="87" t="s">
        <v>46</v>
      </c>
      <c r="G27" s="87" t="s">
        <v>71</v>
      </c>
      <c r="H27" s="87" t="s">
        <v>109</v>
      </c>
      <c r="I27" s="124">
        <v>4.2326388888888888E-4</v>
      </c>
      <c r="J27" s="82"/>
      <c r="K27" s="83"/>
    </row>
    <row r="28" spans="1:11" s="84" customFormat="1" ht="23.4" customHeight="1" x14ac:dyDescent="0.3">
      <c r="A28" s="87">
        <v>7</v>
      </c>
      <c r="B28" s="87" t="s">
        <v>100</v>
      </c>
      <c r="C28" s="87" t="s">
        <v>101</v>
      </c>
      <c r="D28" s="87" t="s">
        <v>102</v>
      </c>
      <c r="E28" s="87" t="s">
        <v>103</v>
      </c>
      <c r="F28" s="87" t="s">
        <v>46</v>
      </c>
      <c r="G28" s="87" t="s">
        <v>71</v>
      </c>
      <c r="H28" s="87" t="s">
        <v>104</v>
      </c>
      <c r="I28" s="124">
        <v>4.2643518518518513E-4</v>
      </c>
      <c r="J28" s="82"/>
      <c r="K28" s="83"/>
    </row>
    <row r="29" spans="1:11" s="84" customFormat="1" ht="23.4" customHeight="1" x14ac:dyDescent="0.3">
      <c r="A29" s="87">
        <v>8</v>
      </c>
      <c r="B29" s="87" t="s">
        <v>84</v>
      </c>
      <c r="C29" s="87" t="s">
        <v>85</v>
      </c>
      <c r="D29" s="87" t="s">
        <v>86</v>
      </c>
      <c r="E29" s="87" t="s">
        <v>87</v>
      </c>
      <c r="F29" s="87" t="s">
        <v>20</v>
      </c>
      <c r="G29" s="87" t="s">
        <v>88</v>
      </c>
      <c r="H29" s="87" t="s">
        <v>89</v>
      </c>
      <c r="I29" s="124">
        <v>4.3185185185185188E-4</v>
      </c>
      <c r="J29" s="82"/>
      <c r="K29" s="83"/>
    </row>
    <row r="30" spans="1:11" s="84" customFormat="1" ht="23.4" customHeight="1" x14ac:dyDescent="0.3">
      <c r="A30" s="87">
        <v>9</v>
      </c>
      <c r="B30" s="87" t="s">
        <v>110</v>
      </c>
      <c r="C30" s="87" t="s">
        <v>111</v>
      </c>
      <c r="D30" s="87" t="s">
        <v>112</v>
      </c>
      <c r="E30" s="87" t="s">
        <v>113</v>
      </c>
      <c r="F30" s="87" t="s">
        <v>46</v>
      </c>
      <c r="G30" s="87" t="s">
        <v>71</v>
      </c>
      <c r="H30" s="87" t="s">
        <v>114</v>
      </c>
      <c r="I30" s="124"/>
      <c r="J30" s="82"/>
      <c r="K30" s="83"/>
    </row>
    <row r="31" spans="1:11" s="84" customFormat="1" ht="23.4" customHeight="1" x14ac:dyDescent="0.3">
      <c r="A31" s="87">
        <v>10</v>
      </c>
      <c r="B31" s="87" t="s">
        <v>115</v>
      </c>
      <c r="C31" s="87" t="s">
        <v>116</v>
      </c>
      <c r="D31" s="87" t="s">
        <v>117</v>
      </c>
      <c r="E31" s="87" t="s">
        <v>118</v>
      </c>
      <c r="F31" s="87" t="s">
        <v>20</v>
      </c>
      <c r="G31" s="87" t="s">
        <v>88</v>
      </c>
      <c r="H31" s="87" t="s">
        <v>119</v>
      </c>
      <c r="I31" s="124"/>
      <c r="J31" s="82"/>
      <c r="K31" s="83"/>
    </row>
    <row r="32" spans="1:11" s="84" customFormat="1" ht="23.4" customHeight="1" x14ac:dyDescent="0.3">
      <c r="A32" s="87">
        <v>11</v>
      </c>
      <c r="B32" s="87" t="s">
        <v>120</v>
      </c>
      <c r="C32" s="87" t="s">
        <v>121</v>
      </c>
      <c r="D32" s="87" t="s">
        <v>122</v>
      </c>
      <c r="E32" s="87" t="s">
        <v>123</v>
      </c>
      <c r="F32" s="87" t="s">
        <v>46</v>
      </c>
      <c r="G32" s="87" t="s">
        <v>71</v>
      </c>
      <c r="H32" s="87" t="s">
        <v>124</v>
      </c>
      <c r="I32" s="86"/>
      <c r="J32" s="82"/>
      <c r="K32" s="83"/>
    </row>
    <row r="33" spans="1:11" s="84" customFormat="1" ht="23.4" customHeight="1" x14ac:dyDescent="0.3">
      <c r="A33" s="87">
        <v>12</v>
      </c>
      <c r="B33" s="87" t="s">
        <v>125</v>
      </c>
      <c r="C33" s="87" t="s">
        <v>126</v>
      </c>
      <c r="D33" s="87" t="s">
        <v>127</v>
      </c>
      <c r="E33" s="87" t="s">
        <v>128</v>
      </c>
      <c r="F33" s="87" t="s">
        <v>46</v>
      </c>
      <c r="G33" s="87" t="s">
        <v>88</v>
      </c>
      <c r="H33" s="87" t="s">
        <v>124</v>
      </c>
      <c r="I33" s="86"/>
      <c r="J33" s="82"/>
      <c r="K33" s="83"/>
    </row>
    <row r="34" spans="1:11" s="84" customFormat="1" ht="23.4" customHeight="1" x14ac:dyDescent="0.3">
      <c r="A34" s="87">
        <v>13</v>
      </c>
      <c r="B34" s="87" t="s">
        <v>129</v>
      </c>
      <c r="C34" s="87" t="s">
        <v>130</v>
      </c>
      <c r="D34" s="87" t="s">
        <v>131</v>
      </c>
      <c r="E34" s="87" t="s">
        <v>132</v>
      </c>
      <c r="F34" s="87" t="s">
        <v>46</v>
      </c>
      <c r="G34" s="87" t="s">
        <v>71</v>
      </c>
      <c r="H34" s="87" t="s">
        <v>133</v>
      </c>
      <c r="I34" s="86"/>
      <c r="J34" s="82"/>
      <c r="K34" s="83"/>
    </row>
    <row r="35" spans="1:11" s="84" customFormat="1" ht="23.4" customHeight="1" x14ac:dyDescent="0.3">
      <c r="A35" s="87">
        <v>14</v>
      </c>
      <c r="B35" s="87" t="s">
        <v>134</v>
      </c>
      <c r="C35" s="87" t="s">
        <v>135</v>
      </c>
      <c r="D35" s="87" t="s">
        <v>136</v>
      </c>
      <c r="E35" s="87" t="s">
        <v>137</v>
      </c>
      <c r="F35" s="87" t="s">
        <v>46</v>
      </c>
      <c r="G35" s="87" t="s">
        <v>77</v>
      </c>
      <c r="H35" s="87" t="s">
        <v>138</v>
      </c>
      <c r="I35" s="86"/>
      <c r="J35" s="82"/>
      <c r="K35" s="83"/>
    </row>
    <row r="36" spans="1:11" s="84" customFormat="1" ht="23.4" customHeight="1" x14ac:dyDescent="0.3">
      <c r="A36" s="87">
        <v>15</v>
      </c>
      <c r="B36" s="87" t="s">
        <v>139</v>
      </c>
      <c r="C36" s="87" t="s">
        <v>140</v>
      </c>
      <c r="D36" s="87" t="s">
        <v>141</v>
      </c>
      <c r="E36" s="87" t="s">
        <v>142</v>
      </c>
      <c r="F36" s="87" t="s">
        <v>20</v>
      </c>
      <c r="G36" s="87" t="s">
        <v>143</v>
      </c>
      <c r="H36" s="87" t="s">
        <v>144</v>
      </c>
      <c r="I36" s="86"/>
      <c r="J36" s="82"/>
      <c r="K36" s="83"/>
    </row>
    <row r="37" spans="1:11" s="84" customFormat="1" ht="23.4" customHeight="1" x14ac:dyDescent="0.3">
      <c r="A37" s="87">
        <v>16</v>
      </c>
      <c r="B37" s="87" t="s">
        <v>145</v>
      </c>
      <c r="C37" s="87" t="s">
        <v>146</v>
      </c>
      <c r="D37" s="87" t="s">
        <v>147</v>
      </c>
      <c r="E37" s="87" t="s">
        <v>148</v>
      </c>
      <c r="F37" s="87" t="s">
        <v>46</v>
      </c>
      <c r="G37" s="87" t="s">
        <v>71</v>
      </c>
      <c r="H37" s="87" t="s">
        <v>149</v>
      </c>
      <c r="I37" s="86"/>
      <c r="J37" s="82"/>
      <c r="K37" s="83"/>
    </row>
    <row r="38" spans="1:11" s="84" customFormat="1" ht="23.4" customHeight="1" x14ac:dyDescent="0.3">
      <c r="A38" s="87">
        <v>17</v>
      </c>
      <c r="B38" s="87" t="s">
        <v>150</v>
      </c>
      <c r="C38" s="87" t="s">
        <v>151</v>
      </c>
      <c r="D38" s="87" t="s">
        <v>152</v>
      </c>
      <c r="E38" s="87" t="s">
        <v>153</v>
      </c>
      <c r="F38" s="87" t="s">
        <v>46</v>
      </c>
      <c r="G38" s="87" t="s">
        <v>71</v>
      </c>
      <c r="H38" s="87" t="s">
        <v>154</v>
      </c>
      <c r="I38" s="86"/>
      <c r="J38" s="82"/>
      <c r="K38" s="83"/>
    </row>
    <row r="39" spans="1:11" s="84" customFormat="1" ht="23.4" customHeight="1" x14ac:dyDescent="0.3">
      <c r="A39" s="87">
        <v>18</v>
      </c>
      <c r="B39" s="87" t="s">
        <v>155</v>
      </c>
      <c r="C39" s="87" t="s">
        <v>156</v>
      </c>
      <c r="D39" s="87" t="s">
        <v>157</v>
      </c>
      <c r="E39" s="87" t="s">
        <v>158</v>
      </c>
      <c r="F39" s="87" t="s">
        <v>46</v>
      </c>
      <c r="G39" s="87" t="s">
        <v>71</v>
      </c>
      <c r="H39" s="87" t="s">
        <v>159</v>
      </c>
      <c r="I39" s="86"/>
      <c r="J39" s="82"/>
      <c r="K39" s="83"/>
    </row>
    <row r="40" spans="1:11" s="84" customFormat="1" ht="23.4" customHeight="1" x14ac:dyDescent="0.3">
      <c r="A40" s="87">
        <v>19</v>
      </c>
      <c r="B40" s="87" t="s">
        <v>160</v>
      </c>
      <c r="C40" s="87" t="s">
        <v>161</v>
      </c>
      <c r="D40" s="87" t="s">
        <v>162</v>
      </c>
      <c r="E40" s="87" t="s">
        <v>163</v>
      </c>
      <c r="F40" s="87" t="s">
        <v>20</v>
      </c>
      <c r="G40" s="87" t="s">
        <v>88</v>
      </c>
      <c r="H40" s="87" t="s">
        <v>164</v>
      </c>
      <c r="I40" s="86"/>
      <c r="J40" s="82"/>
      <c r="K40" s="83"/>
    </row>
    <row r="41" spans="1:11" s="84" customFormat="1" ht="23.4" customHeight="1" x14ac:dyDescent="0.3">
      <c r="A41" s="87">
        <v>20</v>
      </c>
      <c r="B41" s="87" t="s">
        <v>165</v>
      </c>
      <c r="C41" s="87" t="s">
        <v>166</v>
      </c>
      <c r="D41" s="87" t="s">
        <v>167</v>
      </c>
      <c r="E41" s="87" t="s">
        <v>168</v>
      </c>
      <c r="F41" s="87" t="s">
        <v>20</v>
      </c>
      <c r="G41" s="87" t="s">
        <v>71</v>
      </c>
      <c r="H41" s="87" t="s">
        <v>169</v>
      </c>
      <c r="I41" s="86"/>
      <c r="J41" s="82"/>
      <c r="K41" s="83"/>
    </row>
    <row r="42" spans="1:11" s="84" customFormat="1" ht="23.4" customHeight="1" x14ac:dyDescent="0.3">
      <c r="A42" s="87">
        <v>21</v>
      </c>
      <c r="B42" s="87" t="s">
        <v>170</v>
      </c>
      <c r="C42" s="87" t="s">
        <v>171</v>
      </c>
      <c r="D42" s="87" t="s">
        <v>172</v>
      </c>
      <c r="E42" s="87" t="s">
        <v>173</v>
      </c>
      <c r="F42" s="87" t="s">
        <v>48</v>
      </c>
      <c r="G42" s="87" t="s">
        <v>88</v>
      </c>
      <c r="H42" s="87" t="s">
        <v>174</v>
      </c>
      <c r="I42" s="86"/>
      <c r="J42" s="82"/>
      <c r="K42" s="83"/>
    </row>
    <row r="43" spans="1:11" s="84" customFormat="1" ht="23.4" customHeight="1" x14ac:dyDescent="0.3">
      <c r="A43" s="87">
        <v>22</v>
      </c>
      <c r="B43" s="87" t="s">
        <v>175</v>
      </c>
      <c r="C43" s="87" t="s">
        <v>176</v>
      </c>
      <c r="D43" s="87" t="s">
        <v>177</v>
      </c>
      <c r="E43" s="87" t="s">
        <v>178</v>
      </c>
      <c r="F43" s="87" t="s">
        <v>46</v>
      </c>
      <c r="G43" s="87" t="s">
        <v>77</v>
      </c>
      <c r="H43" s="87" t="s">
        <v>179</v>
      </c>
      <c r="I43" s="86"/>
      <c r="J43" s="82"/>
      <c r="K43" s="83"/>
    </row>
    <row r="44" spans="1:11" s="84" customFormat="1" ht="23.4" customHeight="1" x14ac:dyDescent="0.3">
      <c r="A44" s="87">
        <v>23</v>
      </c>
      <c r="B44" s="87" t="s">
        <v>180</v>
      </c>
      <c r="C44" s="87" t="s">
        <v>181</v>
      </c>
      <c r="D44" s="87" t="s">
        <v>182</v>
      </c>
      <c r="E44" s="87" t="s">
        <v>183</v>
      </c>
      <c r="F44" s="87" t="s">
        <v>46</v>
      </c>
      <c r="G44" s="87" t="s">
        <v>71</v>
      </c>
      <c r="H44" s="87" t="s">
        <v>184</v>
      </c>
      <c r="I44" s="86"/>
      <c r="J44" s="82"/>
      <c r="K44" s="83"/>
    </row>
    <row r="45" spans="1:11" s="84" customFormat="1" ht="23.4" customHeight="1" x14ac:dyDescent="0.3">
      <c r="A45" s="87">
        <v>24</v>
      </c>
      <c r="B45" s="87" t="s">
        <v>185</v>
      </c>
      <c r="C45" s="87" t="s">
        <v>186</v>
      </c>
      <c r="D45" s="87" t="s">
        <v>187</v>
      </c>
      <c r="E45" s="87" t="s">
        <v>188</v>
      </c>
      <c r="F45" s="87" t="s">
        <v>46</v>
      </c>
      <c r="G45" s="87" t="s">
        <v>71</v>
      </c>
      <c r="H45" s="87" t="s">
        <v>189</v>
      </c>
      <c r="I45" s="86"/>
      <c r="J45" s="82"/>
      <c r="K45" s="83"/>
    </row>
    <row r="46" spans="1:11" s="84" customFormat="1" ht="23.4" customHeight="1" x14ac:dyDescent="0.3">
      <c r="A46" s="87">
        <v>25</v>
      </c>
      <c r="B46" s="87" t="s">
        <v>190</v>
      </c>
      <c r="C46" s="87" t="s">
        <v>191</v>
      </c>
      <c r="D46" s="87" t="s">
        <v>192</v>
      </c>
      <c r="E46" s="87" t="s">
        <v>193</v>
      </c>
      <c r="F46" s="87" t="s">
        <v>20</v>
      </c>
      <c r="G46" s="87" t="s">
        <v>194</v>
      </c>
      <c r="H46" s="87" t="s">
        <v>195</v>
      </c>
      <c r="I46" s="86"/>
      <c r="J46" s="82"/>
      <c r="K46" s="83"/>
    </row>
    <row r="47" spans="1:11" s="84" customFormat="1" ht="23.4" customHeight="1" x14ac:dyDescent="0.3">
      <c r="A47" s="87">
        <v>26</v>
      </c>
      <c r="B47" s="87" t="s">
        <v>196</v>
      </c>
      <c r="C47" s="87" t="s">
        <v>197</v>
      </c>
      <c r="D47" s="87" t="s">
        <v>198</v>
      </c>
      <c r="E47" s="87" t="s">
        <v>199</v>
      </c>
      <c r="F47" s="87" t="s">
        <v>46</v>
      </c>
      <c r="G47" s="87" t="s">
        <v>143</v>
      </c>
      <c r="H47" s="87" t="s">
        <v>200</v>
      </c>
      <c r="I47" s="86"/>
      <c r="J47" s="82"/>
      <c r="K47" s="83"/>
    </row>
    <row r="48" spans="1:11" s="84" customFormat="1" ht="23.4" customHeight="1" x14ac:dyDescent="0.3">
      <c r="A48" s="87">
        <v>27</v>
      </c>
      <c r="B48" s="87" t="s">
        <v>201</v>
      </c>
      <c r="C48" s="87" t="s">
        <v>202</v>
      </c>
      <c r="D48" s="87" t="s">
        <v>203</v>
      </c>
      <c r="E48" s="87" t="s">
        <v>204</v>
      </c>
      <c r="F48" s="87" t="s">
        <v>46</v>
      </c>
      <c r="G48" s="87" t="s">
        <v>77</v>
      </c>
      <c r="H48" s="87" t="s">
        <v>205</v>
      </c>
      <c r="I48" s="86"/>
      <c r="J48" s="82"/>
      <c r="K48" s="83"/>
    </row>
    <row r="49" spans="1:11" s="84" customFormat="1" ht="23.4" customHeight="1" x14ac:dyDescent="0.3">
      <c r="A49" s="87">
        <v>28</v>
      </c>
      <c r="B49" s="87" t="s">
        <v>206</v>
      </c>
      <c r="C49" s="87" t="s">
        <v>207</v>
      </c>
      <c r="D49" s="87" t="s">
        <v>208</v>
      </c>
      <c r="E49" s="87" t="s">
        <v>209</v>
      </c>
      <c r="F49" s="87" t="s">
        <v>46</v>
      </c>
      <c r="G49" s="87" t="s">
        <v>71</v>
      </c>
      <c r="H49" s="87" t="s">
        <v>210</v>
      </c>
      <c r="I49" s="86"/>
      <c r="J49" s="82"/>
      <c r="K49" s="83"/>
    </row>
    <row r="50" spans="1:11" s="84" customFormat="1" ht="23.4" customHeight="1" x14ac:dyDescent="0.3">
      <c r="A50" s="87">
        <v>29</v>
      </c>
      <c r="B50" s="87" t="s">
        <v>211</v>
      </c>
      <c r="C50" s="87" t="s">
        <v>212</v>
      </c>
      <c r="D50" s="87" t="s">
        <v>213</v>
      </c>
      <c r="E50" s="87" t="s">
        <v>214</v>
      </c>
      <c r="F50" s="87" t="s">
        <v>46</v>
      </c>
      <c r="G50" s="87" t="s">
        <v>143</v>
      </c>
      <c r="H50" s="87" t="s">
        <v>215</v>
      </c>
      <c r="I50" s="86"/>
      <c r="J50" s="82"/>
      <c r="K50" s="83"/>
    </row>
    <row r="51" spans="1:11" s="84" customFormat="1" ht="23.4" customHeight="1" x14ac:dyDescent="0.3">
      <c r="A51" s="87">
        <v>30</v>
      </c>
      <c r="B51" s="87" t="s">
        <v>216</v>
      </c>
      <c r="C51" s="87" t="s">
        <v>217</v>
      </c>
      <c r="D51" s="87" t="s">
        <v>218</v>
      </c>
      <c r="E51" s="87" t="s">
        <v>219</v>
      </c>
      <c r="F51" s="87" t="s">
        <v>48</v>
      </c>
      <c r="G51" s="87" t="s">
        <v>220</v>
      </c>
      <c r="H51" s="87" t="s">
        <v>221</v>
      </c>
      <c r="I51" s="86"/>
      <c r="J51" s="82"/>
      <c r="K51" s="83"/>
    </row>
    <row r="52" spans="1:11" s="84" customFormat="1" ht="23.4" customHeight="1" x14ac:dyDescent="0.3">
      <c r="A52" s="87">
        <v>31</v>
      </c>
      <c r="B52" s="87" t="s">
        <v>222</v>
      </c>
      <c r="C52" s="87" t="s">
        <v>223</v>
      </c>
      <c r="D52" s="87" t="s">
        <v>224</v>
      </c>
      <c r="E52" s="87" t="s">
        <v>225</v>
      </c>
      <c r="F52" s="87" t="s">
        <v>20</v>
      </c>
      <c r="G52" s="87" t="s">
        <v>71</v>
      </c>
      <c r="H52" s="87" t="s">
        <v>226</v>
      </c>
      <c r="I52" s="86"/>
      <c r="J52" s="82"/>
      <c r="K52" s="83"/>
    </row>
    <row r="53" spans="1:11" s="84" customFormat="1" ht="23.4" customHeight="1" x14ac:dyDescent="0.3">
      <c r="A53" s="87">
        <v>32</v>
      </c>
      <c r="B53" s="87" t="s">
        <v>227</v>
      </c>
      <c r="C53" s="87" t="s">
        <v>228</v>
      </c>
      <c r="D53" s="87" t="s">
        <v>229</v>
      </c>
      <c r="E53" s="87" t="s">
        <v>230</v>
      </c>
      <c r="F53" s="87" t="s">
        <v>48</v>
      </c>
      <c r="G53" s="87" t="s">
        <v>231</v>
      </c>
      <c r="H53" s="87" t="s">
        <v>232</v>
      </c>
      <c r="I53" s="86"/>
      <c r="J53" s="82"/>
      <c r="K53" s="83"/>
    </row>
    <row r="54" spans="1:11" s="84" customFormat="1" ht="23.4" customHeight="1" x14ac:dyDescent="0.3">
      <c r="A54" s="87">
        <v>33</v>
      </c>
      <c r="B54" s="87" t="s">
        <v>233</v>
      </c>
      <c r="C54" s="87" t="s">
        <v>234</v>
      </c>
      <c r="D54" s="87" t="s">
        <v>235</v>
      </c>
      <c r="E54" s="87" t="s">
        <v>236</v>
      </c>
      <c r="F54" s="87" t="s">
        <v>48</v>
      </c>
      <c r="G54" s="87" t="s">
        <v>231</v>
      </c>
      <c r="H54" s="87" t="s">
        <v>237</v>
      </c>
      <c r="I54" s="86"/>
      <c r="J54" s="82"/>
      <c r="K54" s="83"/>
    </row>
    <row r="55" spans="1:11" s="84" customFormat="1" ht="23.4" customHeight="1" x14ac:dyDescent="0.3">
      <c r="A55" s="87">
        <v>34</v>
      </c>
      <c r="B55" s="87" t="s">
        <v>238</v>
      </c>
      <c r="C55" s="87" t="s">
        <v>239</v>
      </c>
      <c r="D55" s="87" t="s">
        <v>240</v>
      </c>
      <c r="E55" s="87" t="s">
        <v>241</v>
      </c>
      <c r="F55" s="87" t="s">
        <v>46</v>
      </c>
      <c r="G55" s="87" t="s">
        <v>71</v>
      </c>
      <c r="H55" s="87" t="s">
        <v>242</v>
      </c>
      <c r="I55" s="86"/>
      <c r="J55" s="82"/>
      <c r="K55" s="83"/>
    </row>
    <row r="56" spans="1:11" s="84" customFormat="1" ht="23.4" customHeight="1" x14ac:dyDescent="0.3">
      <c r="A56" s="87">
        <v>35</v>
      </c>
      <c r="B56" s="87" t="s">
        <v>243</v>
      </c>
      <c r="C56" s="87" t="s">
        <v>244</v>
      </c>
      <c r="D56" s="87" t="s">
        <v>245</v>
      </c>
      <c r="E56" s="87" t="s">
        <v>246</v>
      </c>
      <c r="F56" s="87" t="s">
        <v>48</v>
      </c>
      <c r="G56" s="87" t="s">
        <v>231</v>
      </c>
      <c r="H56" s="87" t="s">
        <v>247</v>
      </c>
      <c r="I56" s="86"/>
      <c r="J56" s="82"/>
      <c r="K56" s="83"/>
    </row>
    <row r="57" spans="1:11" s="84" customFormat="1" ht="23.4" customHeight="1" x14ac:dyDescent="0.3">
      <c r="A57" s="87">
        <v>36</v>
      </c>
      <c r="B57" s="87" t="s">
        <v>248</v>
      </c>
      <c r="C57" s="87" t="s">
        <v>249</v>
      </c>
      <c r="D57" s="87" t="s">
        <v>250</v>
      </c>
      <c r="E57" s="87" t="s">
        <v>251</v>
      </c>
      <c r="F57" s="87" t="s">
        <v>46</v>
      </c>
      <c r="G57" s="87" t="s">
        <v>71</v>
      </c>
      <c r="H57" s="87" t="s">
        <v>252</v>
      </c>
      <c r="I57" s="86"/>
      <c r="J57" s="82"/>
      <c r="K57" s="83"/>
    </row>
    <row r="58" spans="1:11" s="84" customFormat="1" ht="23.4" customHeight="1" x14ac:dyDescent="0.3">
      <c r="A58" s="87">
        <v>37</v>
      </c>
      <c r="B58" s="87" t="s">
        <v>115</v>
      </c>
      <c r="C58" s="87" t="s">
        <v>253</v>
      </c>
      <c r="D58" s="87" t="s">
        <v>254</v>
      </c>
      <c r="E58" s="87" t="s">
        <v>255</v>
      </c>
      <c r="F58" s="87" t="s">
        <v>46</v>
      </c>
      <c r="G58" s="87" t="s">
        <v>71</v>
      </c>
      <c r="H58" s="87" t="s">
        <v>256</v>
      </c>
      <c r="I58" s="86"/>
      <c r="J58" s="82"/>
      <c r="K58" s="83"/>
    </row>
    <row r="59" spans="1:11" s="84" customFormat="1" ht="23.4" customHeight="1" x14ac:dyDescent="0.3">
      <c r="A59" s="87">
        <v>38</v>
      </c>
      <c r="B59" s="87" t="s">
        <v>257</v>
      </c>
      <c r="C59" s="87" t="s">
        <v>258</v>
      </c>
      <c r="D59" s="87" t="s">
        <v>259</v>
      </c>
      <c r="E59" s="87" t="s">
        <v>260</v>
      </c>
      <c r="F59" s="87" t="s">
        <v>20</v>
      </c>
      <c r="G59" s="87" t="s">
        <v>71</v>
      </c>
      <c r="H59" s="87" t="s">
        <v>261</v>
      </c>
      <c r="I59" s="86"/>
      <c r="J59" s="82"/>
      <c r="K59" s="83"/>
    </row>
    <row r="60" spans="1:11" s="84" customFormat="1" ht="23.4" customHeight="1" x14ac:dyDescent="0.3">
      <c r="A60" s="87">
        <v>39</v>
      </c>
      <c r="B60" s="87" t="s">
        <v>262</v>
      </c>
      <c r="C60" s="87" t="s">
        <v>263</v>
      </c>
      <c r="D60" s="87" t="s">
        <v>264</v>
      </c>
      <c r="E60" s="87" t="s">
        <v>265</v>
      </c>
      <c r="F60" s="87" t="s">
        <v>46</v>
      </c>
      <c r="G60" s="87" t="s">
        <v>71</v>
      </c>
      <c r="H60" s="87" t="s">
        <v>266</v>
      </c>
      <c r="I60" s="86"/>
      <c r="J60" s="82"/>
      <c r="K60" s="83"/>
    </row>
    <row r="61" spans="1:11" s="84" customFormat="1" ht="23.4" customHeight="1" x14ac:dyDescent="0.3">
      <c r="A61" s="87">
        <v>40</v>
      </c>
      <c r="B61" s="87" t="s">
        <v>267</v>
      </c>
      <c r="C61" s="87" t="s">
        <v>268</v>
      </c>
      <c r="D61" s="87" t="s">
        <v>269</v>
      </c>
      <c r="E61" s="87" t="s">
        <v>251</v>
      </c>
      <c r="F61" s="87" t="s">
        <v>46</v>
      </c>
      <c r="G61" s="87" t="s">
        <v>71</v>
      </c>
      <c r="H61" s="87" t="s">
        <v>270</v>
      </c>
      <c r="I61" s="86"/>
      <c r="J61" s="82"/>
      <c r="K61" s="83"/>
    </row>
    <row r="62" spans="1:11" s="84" customFormat="1" ht="23.4" customHeight="1" x14ac:dyDescent="0.3">
      <c r="A62" s="87">
        <v>41</v>
      </c>
      <c r="B62" s="87" t="s">
        <v>271</v>
      </c>
      <c r="C62" s="87" t="s">
        <v>272</v>
      </c>
      <c r="D62" s="87" t="s">
        <v>273</v>
      </c>
      <c r="E62" s="87" t="s">
        <v>274</v>
      </c>
      <c r="F62" s="87" t="s">
        <v>48</v>
      </c>
      <c r="G62" s="87" t="s">
        <v>275</v>
      </c>
      <c r="H62" s="87" t="s">
        <v>276</v>
      </c>
      <c r="I62" s="86"/>
      <c r="J62" s="82"/>
      <c r="K62" s="83"/>
    </row>
    <row r="63" spans="1:11" s="84" customFormat="1" ht="23.4" customHeight="1" x14ac:dyDescent="0.3">
      <c r="A63" s="87">
        <v>42</v>
      </c>
      <c r="B63" s="87" t="s">
        <v>277</v>
      </c>
      <c r="C63" s="87" t="s">
        <v>278</v>
      </c>
      <c r="D63" s="87" t="s">
        <v>279</v>
      </c>
      <c r="E63" s="87" t="s">
        <v>280</v>
      </c>
      <c r="F63" s="87" t="s">
        <v>48</v>
      </c>
      <c r="G63" s="87" t="s">
        <v>281</v>
      </c>
      <c r="H63" s="87" t="s">
        <v>282</v>
      </c>
      <c r="I63" s="86"/>
      <c r="J63" s="82"/>
      <c r="K63" s="83"/>
    </row>
    <row r="64" spans="1:11" s="84" customFormat="1" ht="23.4" customHeight="1" x14ac:dyDescent="0.3">
      <c r="A64" s="87">
        <v>43</v>
      </c>
      <c r="B64" s="87" t="s">
        <v>283</v>
      </c>
      <c r="C64" s="87" t="s">
        <v>284</v>
      </c>
      <c r="D64" s="87" t="s">
        <v>285</v>
      </c>
      <c r="E64" s="87" t="s">
        <v>286</v>
      </c>
      <c r="F64" s="87" t="s">
        <v>46</v>
      </c>
      <c r="G64" s="87" t="s">
        <v>287</v>
      </c>
      <c r="H64" s="87" t="s">
        <v>288</v>
      </c>
      <c r="I64" s="86"/>
      <c r="J64" s="82"/>
      <c r="K64" s="83"/>
    </row>
    <row r="65" spans="1:11" s="84" customFormat="1" ht="23.4" customHeight="1" x14ac:dyDescent="0.3">
      <c r="A65" s="87">
        <v>44</v>
      </c>
      <c r="B65" s="87" t="s">
        <v>289</v>
      </c>
      <c r="C65" s="87" t="s">
        <v>290</v>
      </c>
      <c r="D65" s="87" t="s">
        <v>291</v>
      </c>
      <c r="E65" s="87" t="s">
        <v>292</v>
      </c>
      <c r="F65" s="87" t="s">
        <v>48</v>
      </c>
      <c r="G65" s="87" t="s">
        <v>293</v>
      </c>
      <c r="H65" s="87" t="s">
        <v>294</v>
      </c>
      <c r="I65" s="86"/>
      <c r="J65" s="82"/>
      <c r="K65" s="83"/>
    </row>
    <row r="66" spans="1:11" s="84" customFormat="1" ht="23.4" customHeight="1" x14ac:dyDescent="0.3">
      <c r="A66" s="87">
        <v>45</v>
      </c>
      <c r="B66" s="87" t="s">
        <v>295</v>
      </c>
      <c r="C66" s="87" t="s">
        <v>296</v>
      </c>
      <c r="D66" s="87" t="s">
        <v>297</v>
      </c>
      <c r="E66" s="87" t="s">
        <v>298</v>
      </c>
      <c r="F66" s="87" t="s">
        <v>46</v>
      </c>
      <c r="G66" s="87" t="s">
        <v>143</v>
      </c>
      <c r="H66" s="87" t="s">
        <v>299</v>
      </c>
      <c r="I66" s="86"/>
      <c r="J66" s="82"/>
      <c r="K66" s="83"/>
    </row>
    <row r="67" spans="1:11" s="84" customFormat="1" ht="23.4" customHeight="1" x14ac:dyDescent="0.3">
      <c r="A67" s="87">
        <v>46</v>
      </c>
      <c r="B67" s="87" t="s">
        <v>300</v>
      </c>
      <c r="C67" s="87" t="s">
        <v>301</v>
      </c>
      <c r="D67" s="87" t="s">
        <v>302</v>
      </c>
      <c r="E67" s="87" t="s">
        <v>303</v>
      </c>
      <c r="F67" s="87" t="s">
        <v>46</v>
      </c>
      <c r="G67" s="87" t="s">
        <v>71</v>
      </c>
      <c r="H67" s="87" t="s">
        <v>304</v>
      </c>
      <c r="I67" s="86"/>
      <c r="J67" s="82"/>
      <c r="K67" s="83"/>
    </row>
    <row r="68" spans="1:11" s="84" customFormat="1" ht="23.4" customHeight="1" x14ac:dyDescent="0.3">
      <c r="A68" s="87">
        <v>47</v>
      </c>
      <c r="B68" s="87" t="s">
        <v>305</v>
      </c>
      <c r="C68" s="87" t="s">
        <v>306</v>
      </c>
      <c r="D68" s="87" t="s">
        <v>307</v>
      </c>
      <c r="E68" s="87" t="s">
        <v>308</v>
      </c>
      <c r="F68" s="87" t="s">
        <v>46</v>
      </c>
      <c r="G68" s="87" t="s">
        <v>77</v>
      </c>
      <c r="H68" s="87" t="s">
        <v>309</v>
      </c>
      <c r="I68" s="86"/>
      <c r="J68" s="82"/>
      <c r="K68" s="83"/>
    </row>
    <row r="69" spans="1:11" s="84" customFormat="1" ht="23.4" customHeight="1" x14ac:dyDescent="0.3">
      <c r="A69" s="87">
        <v>48</v>
      </c>
      <c r="B69" s="87" t="s">
        <v>310</v>
      </c>
      <c r="C69" s="87" t="s">
        <v>311</v>
      </c>
      <c r="D69" s="87" t="s">
        <v>312</v>
      </c>
      <c r="E69" s="87" t="s">
        <v>188</v>
      </c>
      <c r="F69" s="87" t="s">
        <v>46</v>
      </c>
      <c r="G69" s="87" t="s">
        <v>194</v>
      </c>
      <c r="H69" s="87" t="s">
        <v>313</v>
      </c>
      <c r="I69" s="86"/>
      <c r="J69" s="82"/>
      <c r="K69" s="83"/>
    </row>
    <row r="70" spans="1:11" s="84" customFormat="1" ht="23.4" customHeight="1" x14ac:dyDescent="0.3">
      <c r="A70" s="87">
        <v>49</v>
      </c>
      <c r="B70" s="87" t="s">
        <v>314</v>
      </c>
      <c r="C70" s="87" t="s">
        <v>315</v>
      </c>
      <c r="D70" s="87" t="s">
        <v>316</v>
      </c>
      <c r="E70" s="87" t="s">
        <v>317</v>
      </c>
      <c r="F70" s="87" t="s">
        <v>46</v>
      </c>
      <c r="G70" s="87" t="s">
        <v>77</v>
      </c>
      <c r="H70" s="87" t="s">
        <v>318</v>
      </c>
      <c r="I70" s="86"/>
      <c r="J70" s="82"/>
      <c r="K70" s="83"/>
    </row>
    <row r="71" spans="1:11" s="84" customFormat="1" ht="23.4" customHeight="1" x14ac:dyDescent="0.3">
      <c r="A71" s="87">
        <v>50</v>
      </c>
      <c r="B71" s="87" t="s">
        <v>319</v>
      </c>
      <c r="C71" s="87" t="s">
        <v>320</v>
      </c>
      <c r="D71" s="87" t="s">
        <v>321</v>
      </c>
      <c r="E71" s="87" t="s">
        <v>322</v>
      </c>
      <c r="F71" s="87" t="s">
        <v>48</v>
      </c>
      <c r="G71" s="87" t="s">
        <v>143</v>
      </c>
      <c r="H71" s="87" t="s">
        <v>323</v>
      </c>
      <c r="I71" s="86"/>
      <c r="J71" s="82"/>
      <c r="K71" s="83"/>
    </row>
    <row r="72" spans="1:11" s="84" customFormat="1" ht="23.4" customHeight="1" x14ac:dyDescent="0.3">
      <c r="A72" s="87">
        <v>51</v>
      </c>
      <c r="B72" s="87" t="s">
        <v>324</v>
      </c>
      <c r="C72" s="87" t="s">
        <v>325</v>
      </c>
      <c r="D72" s="87" t="s">
        <v>326</v>
      </c>
      <c r="E72" s="87" t="s">
        <v>327</v>
      </c>
      <c r="F72" s="87" t="s">
        <v>46</v>
      </c>
      <c r="G72" s="87" t="s">
        <v>71</v>
      </c>
      <c r="H72" s="87" t="s">
        <v>328</v>
      </c>
      <c r="I72" s="86"/>
      <c r="J72" s="82"/>
      <c r="K72" s="83"/>
    </row>
    <row r="73" spans="1:11" s="84" customFormat="1" ht="23.4" customHeight="1" x14ac:dyDescent="0.3">
      <c r="A73" s="87">
        <v>52</v>
      </c>
      <c r="B73" s="87" t="s">
        <v>329</v>
      </c>
      <c r="C73" s="87" t="s">
        <v>330</v>
      </c>
      <c r="D73" s="87" t="s">
        <v>331</v>
      </c>
      <c r="E73" s="87" t="s">
        <v>332</v>
      </c>
      <c r="F73" s="87" t="s">
        <v>46</v>
      </c>
      <c r="G73" s="87" t="s">
        <v>71</v>
      </c>
      <c r="H73" s="87" t="s">
        <v>333</v>
      </c>
      <c r="I73" s="86"/>
      <c r="J73" s="82"/>
      <c r="K73" s="83"/>
    </row>
    <row r="74" spans="1:11" s="84" customFormat="1" ht="23.4" customHeight="1" x14ac:dyDescent="0.3">
      <c r="A74" s="87" t="s">
        <v>343</v>
      </c>
      <c r="B74" s="87" t="s">
        <v>339</v>
      </c>
      <c r="C74" s="87" t="s">
        <v>340</v>
      </c>
      <c r="D74" s="87" t="s">
        <v>341</v>
      </c>
      <c r="E74" s="87" t="s">
        <v>342</v>
      </c>
      <c r="F74" s="87" t="s">
        <v>46</v>
      </c>
      <c r="G74" s="87" t="s">
        <v>71</v>
      </c>
      <c r="H74" s="87"/>
      <c r="I74" s="86"/>
      <c r="J74" s="82"/>
      <c r="K74" s="83"/>
    </row>
    <row r="75" spans="1:11" s="84" customFormat="1" ht="23.4" customHeight="1" x14ac:dyDescent="0.3">
      <c r="A75" s="87" t="s">
        <v>343</v>
      </c>
      <c r="B75" s="87" t="s">
        <v>344</v>
      </c>
      <c r="C75" s="87" t="s">
        <v>345</v>
      </c>
      <c r="D75" s="87" t="s">
        <v>346</v>
      </c>
      <c r="E75" s="87" t="s">
        <v>347</v>
      </c>
      <c r="F75" s="87" t="s">
        <v>48</v>
      </c>
      <c r="G75" s="87" t="s">
        <v>71</v>
      </c>
      <c r="H75" s="87"/>
      <c r="I75" s="86"/>
      <c r="J75" s="82"/>
      <c r="K75" s="83"/>
    </row>
    <row r="76" spans="1:11" s="84" customFormat="1" ht="23.4" customHeight="1" x14ac:dyDescent="0.3">
      <c r="A76" s="87" t="s">
        <v>343</v>
      </c>
      <c r="B76" s="87" t="s">
        <v>348</v>
      </c>
      <c r="C76" s="87" t="s">
        <v>349</v>
      </c>
      <c r="D76" s="87" t="s">
        <v>350</v>
      </c>
      <c r="E76" s="87" t="s">
        <v>351</v>
      </c>
      <c r="F76" s="87" t="s">
        <v>46</v>
      </c>
      <c r="G76" s="87" t="s">
        <v>275</v>
      </c>
      <c r="H76" s="87"/>
      <c r="I76" s="86"/>
      <c r="J76" s="82"/>
      <c r="K76" s="83"/>
    </row>
    <row r="77" spans="1:11" s="84" customFormat="1" ht="23.4" customHeight="1" x14ac:dyDescent="0.3">
      <c r="A77" s="87" t="s">
        <v>343</v>
      </c>
      <c r="B77" s="87" t="s">
        <v>352</v>
      </c>
      <c r="C77" s="87" t="s">
        <v>353</v>
      </c>
      <c r="D77" s="87" t="s">
        <v>354</v>
      </c>
      <c r="E77" s="87" t="s">
        <v>355</v>
      </c>
      <c r="F77" s="87" t="s">
        <v>48</v>
      </c>
      <c r="G77" s="87" t="s">
        <v>71</v>
      </c>
      <c r="H77" s="87"/>
      <c r="I77" s="86"/>
      <c r="J77" s="82"/>
      <c r="K77" s="83"/>
    </row>
    <row r="78" spans="1:11" s="84" customFormat="1" ht="23.4" customHeight="1" x14ac:dyDescent="0.3">
      <c r="A78" s="87" t="s">
        <v>343</v>
      </c>
      <c r="B78" s="87" t="s">
        <v>356</v>
      </c>
      <c r="C78" s="87" t="s">
        <v>357</v>
      </c>
      <c r="D78" s="87" t="s">
        <v>358</v>
      </c>
      <c r="E78" s="87" t="s">
        <v>359</v>
      </c>
      <c r="F78" s="87" t="s">
        <v>48</v>
      </c>
      <c r="G78" s="87" t="s">
        <v>71</v>
      </c>
      <c r="H78" s="87"/>
      <c r="I78" s="86"/>
      <c r="J78" s="82"/>
      <c r="K78" s="83"/>
    </row>
    <row r="79" spans="1:11" s="84" customFormat="1" ht="23.4" customHeight="1" x14ac:dyDescent="0.3">
      <c r="A79" s="87" t="s">
        <v>343</v>
      </c>
      <c r="B79" s="87" t="s">
        <v>360</v>
      </c>
      <c r="C79" s="87" t="s">
        <v>361</v>
      </c>
      <c r="D79" s="87" t="s">
        <v>362</v>
      </c>
      <c r="E79" s="87" t="s">
        <v>363</v>
      </c>
      <c r="F79" s="87" t="s">
        <v>46</v>
      </c>
      <c r="G79" s="87" t="s">
        <v>71</v>
      </c>
      <c r="H79" s="87"/>
      <c r="I79" s="86"/>
      <c r="J79" s="82"/>
      <c r="K79" s="83"/>
    </row>
    <row r="80" spans="1:11" s="84" customFormat="1" ht="23.4" customHeight="1" x14ac:dyDescent="0.3">
      <c r="A80" s="87" t="s">
        <v>338</v>
      </c>
      <c r="B80" s="87" t="s">
        <v>334</v>
      </c>
      <c r="C80" s="87" t="s">
        <v>335</v>
      </c>
      <c r="D80" s="87" t="s">
        <v>336</v>
      </c>
      <c r="E80" s="87" t="s">
        <v>337</v>
      </c>
      <c r="F80" s="87" t="s">
        <v>46</v>
      </c>
      <c r="G80" s="87" t="s">
        <v>194</v>
      </c>
      <c r="H80" s="87"/>
      <c r="I80" s="86"/>
      <c r="J80" s="82"/>
      <c r="K80" s="83"/>
    </row>
    <row r="81" spans="1:26" s="84" customFormat="1" ht="23.4" customHeight="1" x14ac:dyDescent="0.3">
      <c r="A81" s="87" t="s">
        <v>338</v>
      </c>
      <c r="B81" s="87">
        <v>324</v>
      </c>
      <c r="C81" s="87" t="s">
        <v>364</v>
      </c>
      <c r="D81" s="87" t="s">
        <v>365</v>
      </c>
      <c r="E81" s="87" t="s">
        <v>366</v>
      </c>
      <c r="F81" s="87" t="s">
        <v>46</v>
      </c>
      <c r="G81" s="87" t="s">
        <v>194</v>
      </c>
      <c r="H81" s="87"/>
      <c r="I81" s="86"/>
      <c r="J81" s="82"/>
      <c r="K81" s="83"/>
    </row>
    <row r="82" spans="1:26" ht="24.9" customHeight="1" x14ac:dyDescent="0.3">
      <c r="A82" s="72"/>
      <c r="B82" s="73"/>
      <c r="C82" s="73"/>
      <c r="D82" s="73"/>
      <c r="E82" s="73"/>
      <c r="F82" s="73"/>
      <c r="G82" s="73"/>
      <c r="H82" s="74"/>
      <c r="I82" s="74"/>
      <c r="J82" s="75"/>
      <c r="K82" s="75"/>
    </row>
    <row r="83" spans="1:26" ht="14.4" x14ac:dyDescent="0.25">
      <c r="A83" s="112" t="s">
        <v>3</v>
      </c>
      <c r="B83" s="113"/>
      <c r="C83" s="113"/>
      <c r="D83" s="113"/>
      <c r="E83" s="63"/>
      <c r="F83" s="63"/>
      <c r="G83" s="114" t="s">
        <v>25</v>
      </c>
      <c r="H83" s="114"/>
      <c r="I83" s="113"/>
      <c r="J83" s="115"/>
      <c r="K83" s="116"/>
    </row>
    <row r="84" spans="1:26" x14ac:dyDescent="0.25">
      <c r="A84" s="53" t="s">
        <v>33</v>
      </c>
      <c r="B84" s="17"/>
      <c r="C84" s="17"/>
      <c r="D84" s="54"/>
      <c r="E84" s="19"/>
      <c r="F84" s="51"/>
      <c r="G84" s="18" t="s">
        <v>21</v>
      </c>
      <c r="H84" s="47">
        <v>11</v>
      </c>
      <c r="I84" s="57"/>
      <c r="J84" s="35" t="s">
        <v>19</v>
      </c>
      <c r="K84" s="60">
        <f>COUNTIF(F81:F81,"ЗМС")</f>
        <v>0</v>
      </c>
    </row>
    <row r="85" spans="1:26" x14ac:dyDescent="0.25">
      <c r="A85" s="53" t="s">
        <v>34</v>
      </c>
      <c r="B85" s="17"/>
      <c r="C85" s="17"/>
      <c r="D85" s="54"/>
      <c r="E85" s="1"/>
      <c r="F85" s="52"/>
      <c r="G85" s="20" t="s">
        <v>44</v>
      </c>
      <c r="H85" s="46">
        <f>H86+H89</f>
        <v>60</v>
      </c>
      <c r="I85" s="49"/>
      <c r="J85" s="35" t="s">
        <v>15</v>
      </c>
      <c r="K85" s="60">
        <f>COUNTIF(F82:F82,"МСМК")</f>
        <v>0</v>
      </c>
    </row>
    <row r="86" spans="1:26" x14ac:dyDescent="0.25">
      <c r="A86" s="53" t="s">
        <v>35</v>
      </c>
      <c r="B86" s="17"/>
      <c r="C86" s="17"/>
      <c r="D86" s="54"/>
      <c r="E86" s="1"/>
      <c r="F86" s="52"/>
      <c r="G86" s="20" t="s">
        <v>45</v>
      </c>
      <c r="H86" s="46">
        <f>H87+H88+H90</f>
        <v>54</v>
      </c>
      <c r="I86" s="49"/>
      <c r="J86" s="35" t="s">
        <v>17</v>
      </c>
      <c r="K86" s="60">
        <f>COUNTIF(F82:F83,"МС")</f>
        <v>0</v>
      </c>
    </row>
    <row r="87" spans="1:26" ht="15" customHeight="1" x14ac:dyDescent="0.25">
      <c r="A87" s="53" t="s">
        <v>36</v>
      </c>
      <c r="B87" s="17"/>
      <c r="C87" s="17"/>
      <c r="D87" s="54"/>
      <c r="E87" s="1"/>
      <c r="F87" s="52"/>
      <c r="G87" s="20" t="s">
        <v>39</v>
      </c>
      <c r="H87" s="47">
        <f>COUNT(A22:A81)</f>
        <v>52</v>
      </c>
      <c r="I87" s="48"/>
      <c r="J87" s="35" t="s">
        <v>20</v>
      </c>
      <c r="K87" s="60">
        <f>COUNTIF(F82:F84,"КМС")</f>
        <v>0</v>
      </c>
    </row>
    <row r="88" spans="1:26" x14ac:dyDescent="0.25">
      <c r="A88" s="53"/>
      <c r="B88" s="17"/>
      <c r="C88" s="17"/>
      <c r="D88" s="54"/>
      <c r="E88" s="1"/>
      <c r="F88" s="52"/>
      <c r="G88" s="20" t="s">
        <v>40</v>
      </c>
      <c r="H88" s="47">
        <f>COUNTIF(A22:A81,"НФ")</f>
        <v>2</v>
      </c>
      <c r="I88" s="48"/>
      <c r="J88" s="68" t="s">
        <v>46</v>
      </c>
      <c r="K88" s="60">
        <f>COUNTIF(F82:F85,"1 сп.р.")</f>
        <v>0</v>
      </c>
    </row>
    <row r="89" spans="1:26" x14ac:dyDescent="0.25">
      <c r="A89" s="53"/>
      <c r="B89" s="17"/>
      <c r="C89" s="17"/>
      <c r="D89" s="54"/>
      <c r="E89" s="1"/>
      <c r="F89" s="52"/>
      <c r="G89" s="20" t="s">
        <v>41</v>
      </c>
      <c r="H89" s="47">
        <f>COUNTIF(A23:A82,"НС")</f>
        <v>6</v>
      </c>
      <c r="I89" s="50"/>
      <c r="J89" s="69" t="s">
        <v>48</v>
      </c>
      <c r="K89" s="60">
        <f>COUNTIF(F82:F86,"2 сп.р.")</f>
        <v>0</v>
      </c>
    </row>
    <row r="90" spans="1:26" x14ac:dyDescent="0.25">
      <c r="A90" s="53"/>
      <c r="B90" s="17"/>
      <c r="C90" s="17"/>
      <c r="D90" s="54"/>
      <c r="E90" s="22"/>
      <c r="F90" s="58"/>
      <c r="G90" s="20" t="s">
        <v>42</v>
      </c>
      <c r="H90" s="47">
        <f>COUNTIF(A24:A83,"ДСКВ")</f>
        <v>0</v>
      </c>
      <c r="I90" s="59"/>
      <c r="J90" s="69" t="s">
        <v>47</v>
      </c>
      <c r="K90" s="60">
        <f>COUNTIF(F82:F87,"3 сп.р.")</f>
        <v>0</v>
      </c>
    </row>
    <row r="91" spans="1:26" x14ac:dyDescent="0.25">
      <c r="A91" s="23"/>
      <c r="K91" s="24"/>
    </row>
    <row r="92" spans="1:26" ht="15.6" x14ac:dyDescent="0.25">
      <c r="A92" s="117" t="s">
        <v>2</v>
      </c>
      <c r="B92" s="118"/>
      <c r="C92" s="118"/>
      <c r="D92" s="118"/>
      <c r="E92" s="119" t="s">
        <v>7</v>
      </c>
      <c r="F92" s="119"/>
      <c r="G92" s="119"/>
      <c r="H92" s="119"/>
      <c r="I92" s="119" t="s">
        <v>37</v>
      </c>
      <c r="J92" s="119"/>
      <c r="K92" s="120"/>
    </row>
    <row r="93" spans="1:26" x14ac:dyDescent="0.25">
      <c r="A93" s="23"/>
      <c r="B93" s="1"/>
      <c r="C93" s="1"/>
      <c r="E93" s="1"/>
      <c r="F93" s="19"/>
      <c r="G93" s="19"/>
      <c r="H93" s="19"/>
      <c r="I93" s="19"/>
      <c r="J93" s="19"/>
      <c r="K93" s="28"/>
    </row>
    <row r="94" spans="1:26" x14ac:dyDescent="0.25">
      <c r="A94" s="25"/>
      <c r="D94" s="26"/>
      <c r="E94" s="55"/>
      <c r="F94" s="26"/>
      <c r="G94" s="26"/>
      <c r="H94" s="56"/>
      <c r="I94" s="56"/>
      <c r="J94" s="26"/>
      <c r="K94" s="27"/>
    </row>
    <row r="95" spans="1:26" s="11" customFormat="1" x14ac:dyDescent="0.25">
      <c r="A95" s="25"/>
      <c r="B95" s="26"/>
      <c r="C95" s="26"/>
      <c r="D95" s="26"/>
      <c r="E95" s="55"/>
      <c r="F95" s="26"/>
      <c r="G95" s="26"/>
      <c r="H95" s="56"/>
      <c r="I95" s="56"/>
      <c r="J95" s="26"/>
      <c r="K95" s="2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38" customFormat="1" ht="18" x14ac:dyDescent="0.25">
      <c r="A96" s="25"/>
      <c r="B96" s="26"/>
      <c r="C96" s="26"/>
      <c r="D96" s="26"/>
      <c r="E96" s="55"/>
      <c r="F96" s="26"/>
      <c r="G96" s="26"/>
      <c r="H96" s="56"/>
      <c r="I96" s="56"/>
      <c r="J96" s="26"/>
      <c r="K96" s="27"/>
    </row>
    <row r="97" spans="1:11" x14ac:dyDescent="0.25">
      <c r="A97" s="25"/>
      <c r="D97" s="26"/>
      <c r="E97" s="55"/>
      <c r="F97" s="26"/>
      <c r="G97" s="26"/>
      <c r="H97" s="56"/>
      <c r="I97" s="56"/>
      <c r="J97" s="26"/>
      <c r="K97" s="27"/>
    </row>
    <row r="98" spans="1:11" ht="16.2" thickBot="1" x14ac:dyDescent="0.3">
      <c r="A98" s="121" t="str">
        <f>G18</f>
        <v>БУКОВА О.Ю.(IК, г. Пенза)</v>
      </c>
      <c r="B98" s="122"/>
      <c r="C98" s="122"/>
      <c r="D98" s="122"/>
      <c r="E98" s="122" t="str">
        <f>G17</f>
        <v>БОЯРОВ В.В. (ВК, г. Саранск)</v>
      </c>
      <c r="F98" s="122"/>
      <c r="G98" s="122"/>
      <c r="H98" s="122"/>
      <c r="I98" s="122" t="str">
        <f>G19</f>
        <v>КОЧЕТКОВ Д.А. (ВК, г. Саранск)</v>
      </c>
      <c r="J98" s="122"/>
      <c r="K98" s="123"/>
    </row>
    <row r="99" spans="1:11" ht="14.4" thickTop="1" x14ac:dyDescent="0.25"/>
    <row r="100" spans="1:11" ht="18" x14ac:dyDescent="0.25">
      <c r="A100" s="38"/>
      <c r="B100" s="39"/>
      <c r="C100" s="39"/>
      <c r="D100" s="38"/>
      <c r="E100" s="40"/>
      <c r="F100" s="38"/>
      <c r="G100" s="38"/>
      <c r="H100" s="41"/>
      <c r="I100" s="41"/>
      <c r="J100" s="38"/>
      <c r="K100" s="38"/>
    </row>
    <row r="101" spans="1:11" ht="21" x14ac:dyDescent="0.25">
      <c r="A101" s="36"/>
      <c r="B101" s="36"/>
      <c r="C101" s="37"/>
      <c r="D101" s="111"/>
      <c r="E101" s="111"/>
      <c r="F101" s="111"/>
      <c r="G101" s="111"/>
    </row>
    <row r="102" spans="1:11" ht="18" x14ac:dyDescent="0.25">
      <c r="D102" s="38"/>
    </row>
  </sheetData>
  <autoFilter ref="B21:I21">
    <sortState ref="B22:I81">
      <sortCondition ref="I21"/>
    </sortState>
  </autoFilter>
  <sortState ref="A22:G58">
    <sortCondition ref="A22:A58"/>
  </sortState>
  <mergeCells count="25">
    <mergeCell ref="A13:D13"/>
    <mergeCell ref="A14:D14"/>
    <mergeCell ref="A15:G15"/>
    <mergeCell ref="H15:K15"/>
    <mergeCell ref="D101:G101"/>
    <mergeCell ref="A83:D83"/>
    <mergeCell ref="G83:K83"/>
    <mergeCell ref="A92:D92"/>
    <mergeCell ref="E92:H92"/>
    <mergeCell ref="I92:K92"/>
    <mergeCell ref="A98:D98"/>
    <mergeCell ref="E98:H98"/>
    <mergeCell ref="I98:K98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78740157480314965" bottom="0.51181102362204722" header="0.15748031496062992" footer="0.11811023622047245"/>
  <pageSetup paperSize="256" scale="5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2025-07-11T16:25:56Z</cp:lastPrinted>
  <dcterms:created xsi:type="dcterms:W3CDTF">1996-10-08T23:32:33Z</dcterms:created>
  <dcterms:modified xsi:type="dcterms:W3CDTF">2025-07-11T16:26:08Z</dcterms:modified>
</cp:coreProperties>
</file>