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1 этап\Протоколы ФВСР\Гонка на время\"/>
    </mc:Choice>
  </mc:AlternateContent>
  <xr:revisionPtr revIDLastSave="0" documentId="13_ncr:1_{471F4CEC-CC3A-42E6-A6A1-D1EEF278B494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время'!$A$1:$K$56</definedName>
  </definedNames>
  <calcPr calcId="191029" refMode="R1C1"/>
</workbook>
</file>

<file path=xl/calcChain.xml><?xml version="1.0" encoding="utf-8"?>
<calcChain xmlns="http://schemas.openxmlformats.org/spreadsheetml/2006/main">
  <c r="H47" i="106" l="1"/>
  <c r="H50" i="106" l="1"/>
  <c r="H49" i="106" l="1"/>
  <c r="H48" i="106"/>
  <c r="H46" i="106" s="1"/>
  <c r="K50" i="106"/>
  <c r="K46" i="106"/>
  <c r="K45" i="106"/>
  <c r="K44" i="106"/>
  <c r="H45" i="106" l="1"/>
  <c r="I56" i="106"/>
  <c r="E56" i="106"/>
  <c r="A56" i="106"/>
</calcChain>
</file>

<file path=xl/sharedStrings.xml><?xml version="1.0" encoding="utf-8"?>
<sst xmlns="http://schemas.openxmlformats.org/spreadsheetml/2006/main" count="167" uniqueCount="133">
  <si>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</si>
  <si>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</si>
  <si>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</si>
  <si>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</si>
  <si>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</si>
  <si>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</si>
  <si>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</si>
  <si>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</si>
  <si>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</si>
  <si>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</si>
  <si>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</si>
  <si>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</si>
  <si>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</si>
  <si>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</si>
  <si>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</si>
  <si>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</si>
  <si>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</si>
  <si>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</si>
  <si>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</si>
  <si>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</si>
  <si>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</si>
  <si>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</si>
  <si>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</si>
  <si>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</si>
  <si>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</si>
  <si>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</si>
  <si>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</si>
  <si>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</si>
  <si>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</si>
  <si>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</si>
  <si>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</si>
  <si>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</si>
  <si>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</si>
  <si>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</si>
  <si>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</si>
  <si>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</si>
  <si>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</si>
  <si>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</si>
  <si>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</si>
  <si>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</si>
  <si>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</si>
  <si>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</si>
  <si>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</si>
  <si>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</si>
  <si>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</si>
  <si>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</si>
  <si>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</si>
  <si>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</si>
  <si>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</si>
  <si>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</si>
  <si>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</si>
  <si>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</si>
  <si>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</si>
  <si>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</si>
  <si>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</si>
  <si>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</si>
  <si>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</si>
  <si>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Юниоры 17-18 лет</t>
  </si>
  <si>
    <t>БОЧАНОВ В.А. (ВК, г.Омск)</t>
  </si>
  <si>
    <t>МЯГКОВА Е.А. (IК, г. Саранск)</t>
  </si>
  <si>
    <t>ЧЕРНЫШОВ М.Ю. (г.Пенза)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</si>
  <si>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45м </t>
    </r>
  </si>
  <si>
    <t>ДАТА ПРОВЕДЕНИЯ: 20 февраля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</si>
  <si>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</si>
  <si>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№ ЕКП 2025: 2008130021030089</t>
  </si>
  <si>
    <t>ДОЯНОВ И.В. (IК, г. Саранск)</t>
  </si>
  <si>
    <t>Котельников Никита</t>
  </si>
  <si>
    <t>23.12.2007</t>
  </si>
  <si>
    <t>Мордовия</t>
  </si>
  <si>
    <t>0:00:25,45</t>
  </si>
  <si>
    <t>Козинка Роман</t>
  </si>
  <si>
    <t>13.12.2008</t>
  </si>
  <si>
    <t>0:00:25,52</t>
  </si>
  <si>
    <t>Девяткин Илья</t>
  </si>
  <si>
    <t>22.09.2007</t>
  </si>
  <si>
    <t>Москва</t>
  </si>
  <si>
    <t>0:00:25,61</t>
  </si>
  <si>
    <t>Стефанович Георгий</t>
  </si>
  <si>
    <t>03.01.2007</t>
  </si>
  <si>
    <t>0:00:25,91</t>
  </si>
  <si>
    <t>Одоевцев Артем</t>
  </si>
  <si>
    <t>18.03.2007</t>
  </si>
  <si>
    <t>0:00:26,00</t>
  </si>
  <si>
    <t>Сабусов Егор</t>
  </si>
  <si>
    <t>22.12.2007</t>
  </si>
  <si>
    <t>Московская обл.</t>
  </si>
  <si>
    <t>0:00:26,43</t>
  </si>
  <si>
    <t>Карманов Артем</t>
  </si>
  <si>
    <t>16.05.2008</t>
  </si>
  <si>
    <t>0:00:26,73</t>
  </si>
  <si>
    <t>Акронович Александр</t>
  </si>
  <si>
    <t>30.12.2008</t>
  </si>
  <si>
    <t>0:00:27,28</t>
  </si>
  <si>
    <t>Бакулин  Юрий</t>
  </si>
  <si>
    <t>29.03.2008</t>
  </si>
  <si>
    <t>0:00:27,54</t>
  </si>
  <si>
    <t>Гольцов Илья</t>
  </si>
  <si>
    <t>28.05.2008</t>
  </si>
  <si>
    <t>Омская обл.</t>
  </si>
  <si>
    <t>0:00:27,64</t>
  </si>
  <si>
    <t>Щетинин Артемий</t>
  </si>
  <si>
    <t>14.11.2008</t>
  </si>
  <si>
    <t>0:00:28,45</t>
  </si>
  <si>
    <t>Кондратьев Михаил</t>
  </si>
  <si>
    <t>16.01.2008</t>
  </si>
  <si>
    <t>0:00:28,50</t>
  </si>
  <si>
    <t>Левушкин Артемий</t>
  </si>
  <si>
    <t>19.08.2007</t>
  </si>
  <si>
    <t>0:00:29,02</t>
  </si>
  <si>
    <t>Мельник Максим</t>
  </si>
  <si>
    <t>31.01.2007</t>
  </si>
  <si>
    <t>0:00:30,25</t>
  </si>
  <si>
    <t>Манукян Артем</t>
  </si>
  <si>
    <t>01.12.2008</t>
  </si>
  <si>
    <t>Краснодарский край</t>
  </si>
  <si>
    <t>0:00:32,81</t>
  </si>
  <si>
    <t>Вохминцев Георгий</t>
  </si>
  <si>
    <t>18.02.2008</t>
  </si>
  <si>
    <t>Челябинская обл.</t>
  </si>
  <si>
    <t>0:00:34,01</t>
  </si>
  <si>
    <t>Долин Павел</t>
  </si>
  <si>
    <t>28.10.2008</t>
  </si>
  <si>
    <t>0:00:36,57</t>
  </si>
  <si>
    <t>Лунин Егор</t>
  </si>
  <si>
    <t>11.10.2008</t>
  </si>
  <si>
    <t>0:00:38,89</t>
  </si>
  <si>
    <t>Веселов Егор</t>
  </si>
  <si>
    <t>22.07.2007</t>
  </si>
  <si>
    <t>0:00:52,40</t>
  </si>
  <si>
    <t>Иванов Егор</t>
  </si>
  <si>
    <t>07.06.2008</t>
  </si>
  <si>
    <t>Брянская обл.</t>
  </si>
  <si>
    <t>0:00:53,00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</si>
</sst>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0" fontId="9" fillId="0" borderId="0" xfId="2" applyFont="1" applyAlignment="1">
      <alignment horizontal="center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7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7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0" fontId="9" fillId="0" borderId="12" xfId="2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5" xfId="2" applyFont="1" applyFill="1" applyBorder="1" applyAlignment="1">
      <alignment vertical="center"/>
    </xf>
    <xf numFmtId="165" fontId="15" fillId="0" borderId="10" xfId="2" applyNumberFormat="1" applyFont="1" applyBorder="1" applyAlignment="1">
      <alignment vertical="center"/>
    </xf>
    <xf numFmtId="1" fontId="9" fillId="0" borderId="11" xfId="2" applyNumberFormat="1" applyFont="1" applyBorder="1" applyAlignment="1">
      <alignment horizontal="right" vertical="center"/>
    </xf>
    <xf numFmtId="0" fontId="9" fillId="0" borderId="11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165" fontId="15" fillId="0" borderId="26" xfId="2" applyNumberFormat="1" applyFont="1" applyBorder="1" applyAlignment="1">
      <alignment horizontal="right" vertical="center"/>
    </xf>
    <xf numFmtId="0" fontId="15" fillId="0" borderId="25" xfId="2" applyFont="1" applyBorder="1" applyAlignment="1">
      <alignment horizontal="right" vertical="center"/>
    </xf>
    <xf numFmtId="0" fontId="9" fillId="0" borderId="23" xfId="2" applyFont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/>
    </xf>
    <xf numFmtId="0" fontId="13" fillId="2" borderId="3" xfId="2" applyFont="1" applyFill="1" applyBorder="1" applyAlignment="1">
      <alignment vertical="center"/>
    </xf>
    <xf numFmtId="0" fontId="9" fillId="0" borderId="20" xfId="2" applyFont="1" applyBorder="1" applyAlignment="1">
      <alignment vertical="center"/>
    </xf>
    <xf numFmtId="0" fontId="9" fillId="0" borderId="20" xfId="2" applyFont="1" applyBorder="1" applyAlignment="1">
      <alignment horizontal="center" vertical="center"/>
    </xf>
    <xf numFmtId="14" fontId="9" fillId="0" borderId="20" xfId="2" applyNumberFormat="1" applyFont="1" applyBorder="1" applyAlignment="1">
      <alignment vertical="center"/>
    </xf>
    <xf numFmtId="0" fontId="21" fillId="0" borderId="23" xfId="2" applyFont="1" applyBorder="1" applyAlignment="1">
      <alignment horizontal="left" vertical="center" wrapText="1"/>
    </xf>
    <xf numFmtId="164" fontId="21" fillId="0" borderId="23" xfId="2" applyNumberFormat="1" applyFont="1" applyBorder="1" applyAlignment="1">
      <alignment horizontal="left" vertical="center" wrapText="1"/>
    </xf>
    <xf numFmtId="0" fontId="9" fillId="0" borderId="29" xfId="2" applyFont="1" applyBorder="1" applyAlignment="1">
      <alignment horizontal="justify"/>
    </xf>
    <xf numFmtId="0" fontId="23" fillId="0" borderId="23" xfId="0" applyFont="1" applyBorder="1" applyAlignment="1">
      <alignment horizontal="center"/>
    </xf>
    <xf numFmtId="0" fontId="17" fillId="2" borderId="27" xfId="8" applyFont="1" applyFill="1" applyBorder="1" applyAlignment="1">
      <alignment horizontal="center" vertical="center" wrapText="1"/>
    </xf>
    <xf numFmtId="0" fontId="17" fillId="2" borderId="23" xfId="2" applyFont="1" applyFill="1" applyBorder="1" applyAlignment="1">
      <alignment horizontal="center" vertical="center" wrapText="1"/>
    </xf>
    <xf numFmtId="0" fontId="17" fillId="2" borderId="28" xfId="8" applyFont="1" applyFill="1" applyBorder="1" applyAlignment="1">
      <alignment vertical="center" wrapText="1"/>
    </xf>
    <xf numFmtId="0" fontId="22" fillId="0" borderId="11" xfId="0" applyFont="1" applyBorder="1"/>
    <xf numFmtId="0" fontId="9" fillId="0" borderId="23" xfId="2" applyFont="1" applyBorder="1" applyAlignment="1">
      <alignment horizontal="right" vertical="center" wrapText="1"/>
    </xf>
    <xf numFmtId="0" fontId="9" fillId="0" borderId="24" xfId="2" applyFont="1" applyBorder="1" applyAlignment="1">
      <alignment horizontal="right" vertical="center" wrapText="1"/>
    </xf>
    <xf numFmtId="165" fontId="15" fillId="0" borderId="7" xfId="2" applyNumberFormat="1" applyFont="1" applyBorder="1" applyAlignment="1">
      <alignment horizontal="left" vertical="center"/>
    </xf>
    <xf numFmtId="0" fontId="11" fillId="0" borderId="23" xfId="2" applyFont="1" applyBorder="1" applyAlignment="1">
      <alignment horizontal="right" vertical="center"/>
    </xf>
    <xf numFmtId="165" fontId="15" fillId="0" borderId="7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13" fillId="0" borderId="1" xfId="2" applyFont="1" applyBorder="1" applyAlignment="1">
      <alignment horizontal="left" vertical="center"/>
    </xf>
    <xf numFmtId="0" fontId="17" fillId="2" borderId="30" xfId="2" applyFont="1" applyFill="1" applyBorder="1" applyAlignment="1">
      <alignment horizontal="center" vertical="center"/>
    </xf>
    <xf numFmtId="0" fontId="17" fillId="2" borderId="30" xfId="8" applyFont="1" applyFill="1" applyBorder="1" applyAlignment="1">
      <alignment horizontal="center" vertical="center" wrapText="1"/>
    </xf>
    <xf numFmtId="14" fontId="17" fillId="2" borderId="30" xfId="8" applyNumberFormat="1" applyFont="1" applyFill="1" applyBorder="1" applyAlignment="1">
      <alignment horizontal="center" vertical="center" wrapText="1"/>
    </xf>
    <xf numFmtId="49" fontId="9" fillId="0" borderId="23" xfId="0" applyNumberFormat="1" applyFont="1" applyBorder="1" applyAlignment="1">
      <alignment vertical="center"/>
    </xf>
    <xf numFmtId="0" fontId="9" fillId="0" borderId="23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3" fillId="2" borderId="14" xfId="2" applyFont="1" applyFill="1" applyBorder="1" applyAlignment="1">
      <alignment horizontal="center" vertical="center"/>
    </xf>
    <xf numFmtId="0" fontId="13" fillId="2" borderId="15" xfId="2" applyFont="1" applyFill="1" applyBorder="1" applyAlignment="1">
      <alignment horizontal="center" vertical="center"/>
    </xf>
    <xf numFmtId="0" fontId="13" fillId="2" borderId="31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6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165" fontId="13" fillId="2" borderId="7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0" xfId="2" applyNumberFormat="1" applyFont="1" applyFill="1" applyBorder="1" applyAlignment="1">
      <alignment horizontal="center" vertical="center"/>
    </xf>
    <xf numFmtId="165" fontId="17" fillId="0" borderId="15" xfId="2" applyNumberFormat="1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8" fillId="0" borderId="29" xfId="7" applyFont="1" applyBorder="1" applyAlignment="1">
      <alignment vertical="center" wrapText="1"/>
    </xf>
    <xf numFmtId="14" fontId="14" fillId="0" borderId="32" xfId="2" applyNumberFormat="1" applyFont="1" applyBorder="1" applyAlignment="1">
      <alignment horizontal="center" vertical="center" wrapText="1"/>
    </xf>
    <xf numFmtId="164" fontId="14" fillId="0" borderId="32" xfId="2" applyNumberFormat="1" applyFont="1" applyBorder="1" applyAlignment="1">
      <alignment horizontal="center" vertical="center" wrapText="1"/>
    </xf>
    <xf numFmtId="164" fontId="14" fillId="0" borderId="33" xfId="2" applyNumberFormat="1" applyFont="1" applyBorder="1" applyAlignment="1">
      <alignment horizontal="center" vertical="center" wrapText="1"/>
    </xf>
    <xf numFmtId="165" fontId="12" fillId="0" borderId="29" xfId="2" applyNumberFormat="1" applyFont="1" applyBorder="1" applyAlignment="1">
      <alignment vertical="center" wrapText="1"/>
    </xf>
    <xf numFmtId="0" fontId="23" fillId="0" borderId="23" xfId="0" applyNumberFormat="1" applyFont="1" applyBorder="1" applyAlignment="1">
      <alignment horizont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306917</xdr:colOff>
      <xdr:row>0</xdr:row>
      <xdr:rowOff>115781</xdr:rowOff>
    </xdr:from>
    <xdr:to>
      <xdr:col>10</xdr:col>
      <xdr:colOff>887942</xdr:colOff>
      <xdr:row>4</xdr:row>
      <xdr:rowOff>61874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9084" y="115781"/>
          <a:ext cx="1512359" cy="1004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127000</xdr:colOff>
      <xdr:row>0</xdr:row>
      <xdr:rowOff>127000</xdr:rowOff>
    </xdr:from>
    <xdr:to>
      <xdr:col>2</xdr:col>
      <xdr:colOff>141817</xdr:colOff>
      <xdr:row>4</xdr:row>
      <xdr:rowOff>40217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27000"/>
          <a:ext cx="10096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  <pageSetUpPr fitToPage="1"/>
  </sheetPr>
  <dimension ref="A1:K60"/>
  <sheetViews>
    <sheetView tabSelected="1" view="pageBreakPreview" topLeftCell="A37" zoomScale="90" zoomScaleNormal="70" zoomScaleSheetLayoutView="90" zoomScalePageLayoutView="50" workbookViewId="0">
      <selection activeCell="G26" sqref="G26"/>
    </sheetView>
  </sheetViews>
  <sheetFormatPr defaultColWidth="9.109375" defaultRowHeight="13.8" x14ac:dyDescent="0.25"/>
  <cols>
    <col min="1" max="1" width="7" style="1" customWidth="1"/>
    <col min="2" max="2" width="7.88671875" style="29" customWidth="1"/>
    <col min="3" max="3" width="15" style="29" customWidth="1"/>
    <col min="4" max="4" width="24" style="1" customWidth="1"/>
    <col min="5" max="5" width="12.6640625" style="11" customWidth="1"/>
    <col min="6" max="6" width="12.44140625" style="1" customWidth="1"/>
    <col min="7" max="7" width="27" style="1" customWidth="1"/>
    <col min="8" max="8" width="15.33203125" style="24" customWidth="1"/>
    <col min="9" max="9" width="5.5546875" style="24" customWidth="1"/>
    <col min="10" max="10" width="14" style="1" customWidth="1"/>
    <col min="11" max="11" width="14.6640625" style="1" customWidth="1"/>
    <col min="12" max="16384" width="9.109375" style="1"/>
  </cols>
  <sheetData>
    <row r="1" spans="1:11" customFormat="1" ht="21" x14ac:dyDescent="0.25">
      <c r="A1" s="113" t="s">
        <v>28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customFormat="1" ht="21" x14ac:dyDescent="0.25">
      <c r="A2" s="113" t="s">
        <v>27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1" customFormat="1" ht="21" x14ac:dyDescent="0.25">
      <c r="A3" s="113" t="s">
        <v>51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1" customFormat="1" ht="21" x14ac:dyDescent="0.25">
      <c r="A4" s="113" t="s">
        <v>52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</row>
    <row r="5" spans="1:11" customFormat="1" ht="21" x14ac:dyDescent="0.25">
      <c r="A5" s="113" t="s">
        <v>53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</row>
    <row r="6" spans="1:11" customFormat="1" ht="28.8" x14ac:dyDescent="0.25">
      <c r="A6" s="114" t="s">
        <v>50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</row>
    <row r="7" spans="1:11" customFormat="1" ht="21" x14ac:dyDescent="0.25">
      <c r="A7" s="115" t="s">
        <v>11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</row>
    <row r="8" spans="1:11" customFormat="1" ht="21.6" thickBot="1" x14ac:dyDescent="0.3">
      <c r="A8" s="116" t="s">
        <v>24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</row>
    <row r="9" spans="1:11" ht="19.5" customHeight="1" thickTop="1" x14ac:dyDescent="0.25">
      <c r="A9" s="117" t="s">
        <v>16</v>
      </c>
      <c r="B9" s="118"/>
      <c r="C9" s="118"/>
      <c r="D9" s="118"/>
      <c r="E9" s="118"/>
      <c r="F9" s="118"/>
      <c r="G9" s="118"/>
      <c r="H9" s="118"/>
      <c r="I9" s="118"/>
      <c r="J9" s="118"/>
      <c r="K9" s="119"/>
    </row>
    <row r="10" spans="1:11" ht="18" customHeight="1" x14ac:dyDescent="0.25">
      <c r="A10" s="120" t="s">
        <v>39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2"/>
    </row>
    <row r="11" spans="1:11" ht="19.5" customHeight="1" x14ac:dyDescent="0.25">
      <c r="A11" s="120" t="s">
        <v>57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2"/>
    </row>
    <row r="12" spans="1:11" ht="5.25" customHeight="1" x14ac:dyDescent="0.25">
      <c r="A12" s="110" t="s">
        <v>24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2"/>
    </row>
    <row r="13" spans="1:11" ht="15.6" x14ac:dyDescent="0.25">
      <c r="A13" s="99" t="s">
        <v>54</v>
      </c>
      <c r="B13" s="100"/>
      <c r="C13" s="100"/>
      <c r="D13" s="100"/>
      <c r="E13" s="2"/>
      <c r="F13" s="82" t="s">
        <v>61</v>
      </c>
      <c r="G13" s="82"/>
      <c r="H13" s="12"/>
      <c r="I13" s="12"/>
      <c r="J13" s="3"/>
      <c r="K13" s="4" t="s">
        <v>44</v>
      </c>
    </row>
    <row r="14" spans="1:11" ht="15.6" x14ac:dyDescent="0.25">
      <c r="A14" s="101" t="s">
        <v>62</v>
      </c>
      <c r="B14" s="102"/>
      <c r="C14" s="102"/>
      <c r="D14" s="102"/>
      <c r="E14" s="5"/>
      <c r="F14" s="32" t="s">
        <v>63</v>
      </c>
      <c r="G14" s="32"/>
      <c r="H14" s="13"/>
      <c r="I14" s="13"/>
      <c r="J14" s="6"/>
      <c r="K14" s="7" t="s">
        <v>64</v>
      </c>
    </row>
    <row r="15" spans="1:11" ht="14.4" x14ac:dyDescent="0.25">
      <c r="A15" s="103" t="s">
        <v>6</v>
      </c>
      <c r="B15" s="104"/>
      <c r="C15" s="104"/>
      <c r="D15" s="104"/>
      <c r="E15" s="104"/>
      <c r="F15" s="104"/>
      <c r="G15" s="105"/>
      <c r="H15" s="106" t="s">
        <v>0</v>
      </c>
      <c r="I15" s="107"/>
      <c r="J15" s="107"/>
      <c r="K15" s="108"/>
    </row>
    <row r="16" spans="1:11" ht="24.9" customHeight="1" x14ac:dyDescent="0.25">
      <c r="A16" s="14" t="s">
        <v>12</v>
      </c>
      <c r="B16" s="8"/>
      <c r="C16" s="8"/>
      <c r="D16" s="15"/>
      <c r="E16" s="16"/>
      <c r="F16" s="15"/>
      <c r="G16" s="77" t="s">
        <v>60</v>
      </c>
      <c r="H16" s="78" t="s">
        <v>29</v>
      </c>
      <c r="I16" s="79"/>
      <c r="J16" s="79"/>
      <c r="K16" s="43"/>
    </row>
    <row r="17" spans="1:11" ht="24.9" customHeight="1" x14ac:dyDescent="0.25">
      <c r="A17" s="14" t="s">
        <v>13</v>
      </c>
      <c r="B17" s="8"/>
      <c r="C17" s="8"/>
      <c r="D17" s="9"/>
      <c r="E17" s="31"/>
      <c r="F17" s="17"/>
      <c r="G17" s="74" t="s">
        <v>58</v>
      </c>
      <c r="H17" s="78" t="s">
        <v>31</v>
      </c>
      <c r="I17" s="79"/>
      <c r="J17" s="79"/>
      <c r="K17" s="58" t="s">
        <v>55</v>
      </c>
    </row>
    <row r="18" spans="1:11" ht="24.9" customHeight="1" x14ac:dyDescent="0.25">
      <c r="A18" s="14" t="s">
        <v>14</v>
      </c>
      <c r="B18" s="8"/>
      <c r="C18" s="8"/>
      <c r="D18" s="9"/>
      <c r="E18" s="31"/>
      <c r="F18" s="17"/>
      <c r="G18" s="74" t="s">
        <v>59</v>
      </c>
      <c r="H18" s="78" t="s">
        <v>32</v>
      </c>
      <c r="I18" s="79"/>
      <c r="J18" s="79"/>
      <c r="K18" s="58" t="s">
        <v>56</v>
      </c>
    </row>
    <row r="19" spans="1:11" ht="24.9" customHeight="1" thickBot="1" x14ac:dyDescent="0.3">
      <c r="A19" s="14" t="s">
        <v>10</v>
      </c>
      <c r="B19" s="33"/>
      <c r="C19" s="33"/>
      <c r="D19" s="17"/>
      <c r="F19" s="34"/>
      <c r="G19" s="75" t="s">
        <v>65</v>
      </c>
      <c r="H19" s="76" t="s">
        <v>30</v>
      </c>
      <c r="I19" s="80"/>
      <c r="J19" s="81"/>
      <c r="K19" s="59">
        <v>1</v>
      </c>
    </row>
    <row r="20" spans="1:11" ht="7.5" customHeight="1" thickTop="1" x14ac:dyDescent="0.25">
      <c r="A20" s="63"/>
      <c r="B20" s="64"/>
      <c r="C20" s="64"/>
      <c r="D20" s="63"/>
      <c r="E20" s="65"/>
      <c r="F20" s="63"/>
      <c r="G20" s="63"/>
      <c r="H20" s="109"/>
      <c r="I20" s="109"/>
      <c r="J20" s="63"/>
      <c r="K20" s="63"/>
    </row>
    <row r="21" spans="1:11" s="10" customFormat="1" ht="36.75" customHeight="1" x14ac:dyDescent="0.25">
      <c r="A21" s="83" t="s">
        <v>4</v>
      </c>
      <c r="B21" s="84" t="s">
        <v>8</v>
      </c>
      <c r="C21" s="84" t="s">
        <v>23</v>
      </c>
      <c r="D21" s="84" t="s">
        <v>1</v>
      </c>
      <c r="E21" s="85" t="s">
        <v>22</v>
      </c>
      <c r="F21" s="84" t="s">
        <v>5</v>
      </c>
      <c r="G21" s="84" t="s">
        <v>26</v>
      </c>
      <c r="H21" s="70" t="s">
        <v>38</v>
      </c>
      <c r="I21" s="72"/>
      <c r="J21" s="71" t="s">
        <v>18</v>
      </c>
      <c r="K21" s="71" t="s">
        <v>9</v>
      </c>
    </row>
    <row r="22" spans="1:11" s="10" customFormat="1" ht="27" customHeight="1" x14ac:dyDescent="0.3">
      <c r="A22" s="69">
        <v>1</v>
      </c>
      <c r="B22" s="128">
        <v>68</v>
      </c>
      <c r="C22" s="128">
        <v>10076197625</v>
      </c>
      <c r="D22" s="69" t="s">
        <v>66</v>
      </c>
      <c r="E22" s="69" t="s">
        <v>67</v>
      </c>
      <c r="F22" s="69" t="s">
        <v>20</v>
      </c>
      <c r="G22" s="69" t="s">
        <v>68</v>
      </c>
      <c r="H22" s="69" t="s">
        <v>69</v>
      </c>
      <c r="I22" s="73"/>
      <c r="J22" s="61"/>
      <c r="K22" s="60"/>
    </row>
    <row r="23" spans="1:11" s="10" customFormat="1" ht="27" customHeight="1" x14ac:dyDescent="0.3">
      <c r="A23" s="69">
        <v>2</v>
      </c>
      <c r="B23" s="128">
        <v>60</v>
      </c>
      <c r="C23" s="128">
        <v>10093067339</v>
      </c>
      <c r="D23" s="69" t="s">
        <v>70</v>
      </c>
      <c r="E23" s="69" t="s">
        <v>71</v>
      </c>
      <c r="F23" s="69" t="s">
        <v>20</v>
      </c>
      <c r="G23" s="69" t="s">
        <v>68</v>
      </c>
      <c r="H23" s="69" t="s">
        <v>72</v>
      </c>
      <c r="I23" s="73"/>
      <c r="J23" s="61"/>
      <c r="K23" s="60"/>
    </row>
    <row r="24" spans="1:11" s="10" customFormat="1" ht="27" customHeight="1" x14ac:dyDescent="0.3">
      <c r="A24" s="69">
        <v>3</v>
      </c>
      <c r="B24" s="128">
        <v>876</v>
      </c>
      <c r="C24" s="128">
        <v>10080506950</v>
      </c>
      <c r="D24" s="69" t="s">
        <v>73</v>
      </c>
      <c r="E24" s="69" t="s">
        <v>74</v>
      </c>
      <c r="F24" s="69" t="s">
        <v>20</v>
      </c>
      <c r="G24" s="69" t="s">
        <v>75</v>
      </c>
      <c r="H24" s="69" t="s">
        <v>76</v>
      </c>
      <c r="I24" s="73"/>
      <c r="J24" s="61"/>
      <c r="K24" s="60"/>
    </row>
    <row r="25" spans="1:11" s="10" customFormat="1" ht="27" customHeight="1" x14ac:dyDescent="0.3">
      <c r="A25" s="69">
        <v>4</v>
      </c>
      <c r="B25" s="128">
        <v>116</v>
      </c>
      <c r="C25" s="128">
        <v>10076514489</v>
      </c>
      <c r="D25" s="69" t="s">
        <v>77</v>
      </c>
      <c r="E25" s="69" t="s">
        <v>78</v>
      </c>
      <c r="F25" s="69" t="s">
        <v>20</v>
      </c>
      <c r="G25" s="69" t="s">
        <v>75</v>
      </c>
      <c r="H25" s="69" t="s">
        <v>79</v>
      </c>
      <c r="I25" s="73"/>
      <c r="J25" s="61"/>
      <c r="K25" s="60"/>
    </row>
    <row r="26" spans="1:11" s="10" customFormat="1" ht="27" customHeight="1" x14ac:dyDescent="0.3">
      <c r="A26" s="69">
        <v>5</v>
      </c>
      <c r="B26" s="128">
        <v>523</v>
      </c>
      <c r="C26" s="128">
        <v>10080214839</v>
      </c>
      <c r="D26" s="69" t="s">
        <v>80</v>
      </c>
      <c r="E26" s="69" t="s">
        <v>81</v>
      </c>
      <c r="F26" s="69" t="s">
        <v>20</v>
      </c>
      <c r="G26" s="69" t="s">
        <v>75</v>
      </c>
      <c r="H26" s="69" t="s">
        <v>82</v>
      </c>
      <c r="I26" s="73"/>
      <c r="J26" s="61"/>
      <c r="K26" s="60"/>
    </row>
    <row r="27" spans="1:11" s="10" customFormat="1" ht="27" customHeight="1" x14ac:dyDescent="0.3">
      <c r="A27" s="69">
        <v>6</v>
      </c>
      <c r="B27" s="128">
        <v>604</v>
      </c>
      <c r="C27" s="128">
        <v>10112972850</v>
      </c>
      <c r="D27" s="69" t="s">
        <v>83</v>
      </c>
      <c r="E27" s="69" t="s">
        <v>84</v>
      </c>
      <c r="F27" s="69" t="s">
        <v>20</v>
      </c>
      <c r="G27" s="69" t="s">
        <v>85</v>
      </c>
      <c r="H27" s="69" t="s">
        <v>86</v>
      </c>
      <c r="I27" s="73"/>
      <c r="J27" s="61"/>
      <c r="K27" s="60"/>
    </row>
    <row r="28" spans="1:11" s="10" customFormat="1" ht="27" customHeight="1" x14ac:dyDescent="0.3">
      <c r="A28" s="69">
        <v>7</v>
      </c>
      <c r="B28" s="128">
        <v>321</v>
      </c>
      <c r="C28" s="128">
        <v>10090431565</v>
      </c>
      <c r="D28" s="69" t="s">
        <v>87</v>
      </c>
      <c r="E28" s="69" t="s">
        <v>88</v>
      </c>
      <c r="F28" s="69" t="s">
        <v>20</v>
      </c>
      <c r="G28" s="69" t="s">
        <v>75</v>
      </c>
      <c r="H28" s="69" t="s">
        <v>89</v>
      </c>
      <c r="I28" s="73"/>
      <c r="J28" s="61"/>
      <c r="K28" s="60"/>
    </row>
    <row r="29" spans="1:11" s="10" customFormat="1" ht="27" customHeight="1" x14ac:dyDescent="0.3">
      <c r="A29" s="69">
        <v>8</v>
      </c>
      <c r="B29" s="128">
        <v>690</v>
      </c>
      <c r="C29" s="128">
        <v>10096913286</v>
      </c>
      <c r="D29" s="69" t="s">
        <v>90</v>
      </c>
      <c r="E29" s="69" t="s">
        <v>91</v>
      </c>
      <c r="F29" s="69" t="s">
        <v>47</v>
      </c>
      <c r="G29" s="69" t="s">
        <v>75</v>
      </c>
      <c r="H29" s="69" t="s">
        <v>92</v>
      </c>
      <c r="I29" s="73"/>
      <c r="J29" s="61"/>
      <c r="K29" s="60"/>
    </row>
    <row r="30" spans="1:11" s="10" customFormat="1" ht="27" customHeight="1" x14ac:dyDescent="0.3">
      <c r="A30" s="69">
        <v>9</v>
      </c>
      <c r="B30" s="128">
        <v>616</v>
      </c>
      <c r="C30" s="128">
        <v>10094917716</v>
      </c>
      <c r="D30" s="69" t="s">
        <v>93</v>
      </c>
      <c r="E30" s="69" t="s">
        <v>94</v>
      </c>
      <c r="F30" s="69" t="s">
        <v>20</v>
      </c>
      <c r="G30" s="69" t="s">
        <v>75</v>
      </c>
      <c r="H30" s="69" t="s">
        <v>95</v>
      </c>
      <c r="I30" s="73"/>
      <c r="J30" s="61"/>
      <c r="K30" s="60"/>
    </row>
    <row r="31" spans="1:11" s="10" customFormat="1" ht="27" customHeight="1" x14ac:dyDescent="0.3">
      <c r="A31" s="69">
        <v>10</v>
      </c>
      <c r="B31" s="128">
        <v>115</v>
      </c>
      <c r="C31" s="128">
        <v>10143590902</v>
      </c>
      <c r="D31" s="69" t="s">
        <v>96</v>
      </c>
      <c r="E31" s="69" t="s">
        <v>97</v>
      </c>
      <c r="F31" s="69" t="s">
        <v>47</v>
      </c>
      <c r="G31" s="69" t="s">
        <v>98</v>
      </c>
      <c r="H31" s="69" t="s">
        <v>99</v>
      </c>
      <c r="I31" s="73"/>
      <c r="J31" s="61"/>
      <c r="K31" s="60"/>
    </row>
    <row r="32" spans="1:11" s="10" customFormat="1" ht="27" customHeight="1" x14ac:dyDescent="0.3">
      <c r="A32" s="69">
        <v>11</v>
      </c>
      <c r="B32" s="128">
        <v>350</v>
      </c>
      <c r="C32" s="128">
        <v>10090653554</v>
      </c>
      <c r="D32" s="69" t="s">
        <v>100</v>
      </c>
      <c r="E32" s="69" t="s">
        <v>101</v>
      </c>
      <c r="F32" s="69" t="s">
        <v>20</v>
      </c>
      <c r="G32" s="69" t="s">
        <v>75</v>
      </c>
      <c r="H32" s="69" t="s">
        <v>102</v>
      </c>
      <c r="I32" s="73"/>
      <c r="J32" s="61"/>
      <c r="K32" s="60"/>
    </row>
    <row r="33" spans="1:11" s="10" customFormat="1" ht="27" customHeight="1" x14ac:dyDescent="0.3">
      <c r="A33" s="69">
        <v>12</v>
      </c>
      <c r="B33" s="128">
        <v>239</v>
      </c>
      <c r="C33" s="128">
        <v>10115647222</v>
      </c>
      <c r="D33" s="69" t="s">
        <v>103</v>
      </c>
      <c r="E33" s="69" t="s">
        <v>104</v>
      </c>
      <c r="F33" s="69" t="s">
        <v>20</v>
      </c>
      <c r="G33" s="69" t="s">
        <v>85</v>
      </c>
      <c r="H33" s="69" t="s">
        <v>105</v>
      </c>
      <c r="I33" s="73"/>
      <c r="J33" s="61"/>
      <c r="K33" s="60"/>
    </row>
    <row r="34" spans="1:11" s="10" customFormat="1" ht="27" customHeight="1" x14ac:dyDescent="0.3">
      <c r="A34" s="69">
        <v>13</v>
      </c>
      <c r="B34" s="128">
        <v>878</v>
      </c>
      <c r="C34" s="128">
        <v>10081180900</v>
      </c>
      <c r="D34" s="69" t="s">
        <v>106</v>
      </c>
      <c r="E34" s="69" t="s">
        <v>107</v>
      </c>
      <c r="F34" s="69" t="s">
        <v>20</v>
      </c>
      <c r="G34" s="69" t="s">
        <v>75</v>
      </c>
      <c r="H34" s="69" t="s">
        <v>108</v>
      </c>
      <c r="I34" s="73"/>
      <c r="J34" s="61"/>
      <c r="K34" s="60"/>
    </row>
    <row r="35" spans="1:11" s="10" customFormat="1" ht="27" customHeight="1" x14ac:dyDescent="0.3">
      <c r="A35" s="69">
        <v>14</v>
      </c>
      <c r="B35" s="128">
        <v>874</v>
      </c>
      <c r="C35" s="128">
        <v>10092636293</v>
      </c>
      <c r="D35" s="69" t="s">
        <v>109</v>
      </c>
      <c r="E35" s="69" t="s">
        <v>110</v>
      </c>
      <c r="F35" s="69" t="s">
        <v>47</v>
      </c>
      <c r="G35" s="69" t="s">
        <v>75</v>
      </c>
      <c r="H35" s="69" t="s">
        <v>111</v>
      </c>
      <c r="I35" s="73"/>
      <c r="J35" s="61"/>
      <c r="K35" s="60"/>
    </row>
    <row r="36" spans="1:11" s="10" customFormat="1" ht="27" customHeight="1" x14ac:dyDescent="0.3">
      <c r="A36" s="69">
        <v>15</v>
      </c>
      <c r="B36" s="128">
        <v>23</v>
      </c>
      <c r="C36" s="128">
        <v>10150621075</v>
      </c>
      <c r="D36" s="69" t="s">
        <v>112</v>
      </c>
      <c r="E36" s="69" t="s">
        <v>113</v>
      </c>
      <c r="F36" s="69" t="s">
        <v>49</v>
      </c>
      <c r="G36" s="69" t="s">
        <v>114</v>
      </c>
      <c r="H36" s="69" t="s">
        <v>115</v>
      </c>
      <c r="I36" s="73"/>
      <c r="J36" s="61"/>
      <c r="K36" s="60"/>
    </row>
    <row r="37" spans="1:11" s="10" customFormat="1" ht="27" customHeight="1" x14ac:dyDescent="0.3">
      <c r="A37" s="69">
        <v>16</v>
      </c>
      <c r="B37" s="128">
        <v>32</v>
      </c>
      <c r="C37" s="128">
        <v>10152322821</v>
      </c>
      <c r="D37" s="69" t="s">
        <v>116</v>
      </c>
      <c r="E37" s="69" t="s">
        <v>117</v>
      </c>
      <c r="F37" s="69" t="s">
        <v>47</v>
      </c>
      <c r="G37" s="69" t="s">
        <v>118</v>
      </c>
      <c r="H37" s="69" t="s">
        <v>119</v>
      </c>
      <c r="I37" s="73"/>
      <c r="J37" s="61"/>
      <c r="K37" s="60"/>
    </row>
    <row r="38" spans="1:11" s="10" customFormat="1" ht="27" customHeight="1" x14ac:dyDescent="0.3">
      <c r="A38" s="69">
        <v>17</v>
      </c>
      <c r="B38" s="128">
        <v>33</v>
      </c>
      <c r="C38" s="128">
        <v>10131105382</v>
      </c>
      <c r="D38" s="69" t="s">
        <v>120</v>
      </c>
      <c r="E38" s="69" t="s">
        <v>121</v>
      </c>
      <c r="F38" s="69" t="s">
        <v>47</v>
      </c>
      <c r="G38" s="69" t="s">
        <v>118</v>
      </c>
      <c r="H38" s="69" t="s">
        <v>122</v>
      </c>
      <c r="I38" s="73"/>
      <c r="J38" s="61"/>
      <c r="K38" s="60"/>
    </row>
    <row r="39" spans="1:11" s="10" customFormat="1" ht="27" customHeight="1" x14ac:dyDescent="0.3">
      <c r="A39" s="69">
        <v>18</v>
      </c>
      <c r="B39" s="128">
        <v>34</v>
      </c>
      <c r="C39" s="128">
        <v>10139199125</v>
      </c>
      <c r="D39" s="69" t="s">
        <v>123</v>
      </c>
      <c r="E39" s="69" t="s">
        <v>124</v>
      </c>
      <c r="F39" s="69" t="s">
        <v>47</v>
      </c>
      <c r="G39" s="69" t="s">
        <v>118</v>
      </c>
      <c r="H39" s="69" t="s">
        <v>125</v>
      </c>
      <c r="I39" s="73"/>
      <c r="J39" s="61"/>
      <c r="K39" s="60"/>
    </row>
    <row r="40" spans="1:11" s="10" customFormat="1" ht="27" customHeight="1" x14ac:dyDescent="0.3">
      <c r="A40" s="69">
        <v>19</v>
      </c>
      <c r="B40" s="128">
        <v>939</v>
      </c>
      <c r="C40" s="128">
        <v>10091971542</v>
      </c>
      <c r="D40" s="69" t="s">
        <v>126</v>
      </c>
      <c r="E40" s="69" t="s">
        <v>127</v>
      </c>
      <c r="F40" s="69" t="s">
        <v>47</v>
      </c>
      <c r="G40" s="69" t="s">
        <v>114</v>
      </c>
      <c r="H40" s="69" t="s">
        <v>128</v>
      </c>
      <c r="I40" s="73"/>
      <c r="J40" s="61"/>
      <c r="K40" s="60"/>
    </row>
    <row r="41" spans="1:11" s="10" customFormat="1" ht="27" customHeight="1" x14ac:dyDescent="0.3">
      <c r="A41" s="69">
        <v>20</v>
      </c>
      <c r="B41" s="128">
        <v>32</v>
      </c>
      <c r="C41" s="128">
        <v>10103713996</v>
      </c>
      <c r="D41" s="69" t="s">
        <v>129</v>
      </c>
      <c r="E41" s="69" t="s">
        <v>130</v>
      </c>
      <c r="F41" s="69" t="s">
        <v>20</v>
      </c>
      <c r="G41" s="69" t="s">
        <v>131</v>
      </c>
      <c r="H41" s="69" t="s">
        <v>132</v>
      </c>
      <c r="I41" s="73"/>
      <c r="J41" s="61"/>
      <c r="K41" s="60"/>
    </row>
    <row r="42" spans="1:11" ht="9.75" customHeight="1" thickBot="1" x14ac:dyDescent="0.35">
      <c r="A42" s="18"/>
      <c r="B42" s="68"/>
      <c r="C42" s="68"/>
      <c r="D42" s="123"/>
      <c r="E42" s="124"/>
      <c r="F42" s="125"/>
      <c r="G42" s="126"/>
      <c r="H42" s="127"/>
      <c r="I42" s="19"/>
      <c r="J42" s="20"/>
      <c r="K42" s="20"/>
    </row>
    <row r="43" spans="1:11" ht="15" thickTop="1" x14ac:dyDescent="0.25">
      <c r="A43" s="89" t="s">
        <v>3</v>
      </c>
      <c r="B43" s="90"/>
      <c r="C43" s="90"/>
      <c r="D43" s="90"/>
      <c r="E43" s="62"/>
      <c r="F43" s="42"/>
      <c r="G43" s="90" t="s">
        <v>25</v>
      </c>
      <c r="H43" s="90"/>
      <c r="I43" s="90"/>
      <c r="J43" s="90"/>
      <c r="K43" s="91"/>
    </row>
    <row r="44" spans="1:11" x14ac:dyDescent="0.25">
      <c r="A44" s="51" t="s">
        <v>33</v>
      </c>
      <c r="B44" s="17"/>
      <c r="C44" s="17"/>
      <c r="D44" s="52"/>
      <c r="E44" s="22"/>
      <c r="F44" s="49"/>
      <c r="G44" s="21" t="s">
        <v>21</v>
      </c>
      <c r="H44" s="45">
        <v>7</v>
      </c>
      <c r="I44" s="55"/>
      <c r="J44" s="86" t="s">
        <v>19</v>
      </c>
      <c r="K44" s="87">
        <f>COUNTIF(F22:F41,"ЗМС")</f>
        <v>0</v>
      </c>
    </row>
    <row r="45" spans="1:11" x14ac:dyDescent="0.25">
      <c r="A45" s="51" t="s">
        <v>34</v>
      </c>
      <c r="B45" s="17"/>
      <c r="C45" s="17"/>
      <c r="D45" s="52"/>
      <c r="E45" s="1"/>
      <c r="F45" s="50"/>
      <c r="G45" s="23" t="s">
        <v>45</v>
      </c>
      <c r="H45" s="44">
        <f>H46+H49</f>
        <v>20</v>
      </c>
      <c r="I45" s="47"/>
      <c r="J45" s="86" t="s">
        <v>15</v>
      </c>
      <c r="K45" s="87">
        <f>COUNTIF(F23:F42,"МСМК")</f>
        <v>0</v>
      </c>
    </row>
    <row r="46" spans="1:11" x14ac:dyDescent="0.25">
      <c r="A46" s="51" t="s">
        <v>35</v>
      </c>
      <c r="B46" s="17"/>
      <c r="C46" s="17"/>
      <c r="D46" s="52"/>
      <c r="E46" s="1"/>
      <c r="F46" s="50"/>
      <c r="G46" s="23" t="s">
        <v>46</v>
      </c>
      <c r="H46" s="44">
        <f>H47+H48+H50</f>
        <v>20</v>
      </c>
      <c r="I46" s="47"/>
      <c r="J46" s="86" t="s">
        <v>17</v>
      </c>
      <c r="K46" s="87">
        <f>COUNTIF(F24:F43,"МС")</f>
        <v>0</v>
      </c>
    </row>
    <row r="47" spans="1:11" ht="13.95" customHeight="1" x14ac:dyDescent="0.25">
      <c r="A47" s="51" t="s">
        <v>36</v>
      </c>
      <c r="B47" s="17"/>
      <c r="C47" s="17"/>
      <c r="D47" s="52"/>
      <c r="E47" s="1"/>
      <c r="F47" s="50"/>
      <c r="G47" s="23" t="s">
        <v>40</v>
      </c>
      <c r="H47" s="45">
        <f>COUNT(A22:A41)</f>
        <v>20</v>
      </c>
      <c r="I47" s="46"/>
      <c r="J47" s="86" t="s">
        <v>20</v>
      </c>
      <c r="K47" s="87">
        <v>12</v>
      </c>
    </row>
    <row r="48" spans="1:11" x14ac:dyDescent="0.25">
      <c r="A48" s="51"/>
      <c r="B48" s="17"/>
      <c r="C48" s="17"/>
      <c r="D48" s="52"/>
      <c r="E48" s="1"/>
      <c r="F48" s="50"/>
      <c r="G48" s="23" t="s">
        <v>41</v>
      </c>
      <c r="H48" s="45">
        <f>COUNTIF(A22:A41,"НФ")</f>
        <v>0</v>
      </c>
      <c r="I48" s="46"/>
      <c r="J48" s="66" t="s">
        <v>47</v>
      </c>
      <c r="K48" s="87">
        <v>7</v>
      </c>
    </row>
    <row r="49" spans="1:11" x14ac:dyDescent="0.25">
      <c r="A49" s="51"/>
      <c r="B49" s="17"/>
      <c r="C49" s="17"/>
      <c r="D49" s="52"/>
      <c r="E49" s="1"/>
      <c r="F49" s="50"/>
      <c r="G49" s="23" t="s">
        <v>42</v>
      </c>
      <c r="H49" s="35">
        <f>COUNTIF(A22:A41,"НС")</f>
        <v>0</v>
      </c>
      <c r="I49" s="48"/>
      <c r="J49" s="67" t="s">
        <v>49</v>
      </c>
      <c r="K49" s="87">
        <v>1</v>
      </c>
    </row>
    <row r="50" spans="1:11" x14ac:dyDescent="0.25">
      <c r="A50" s="51"/>
      <c r="B50" s="17"/>
      <c r="C50" s="17"/>
      <c r="D50" s="52"/>
      <c r="E50" s="25"/>
      <c r="F50" s="56"/>
      <c r="G50" s="23" t="s">
        <v>43</v>
      </c>
      <c r="H50" s="35">
        <f>COUNTIF(A22:A41,"ДСКВ")</f>
        <v>0</v>
      </c>
      <c r="I50" s="57"/>
      <c r="J50" s="67" t="s">
        <v>48</v>
      </c>
      <c r="K50" s="87">
        <f>COUNTIF(F28:F47,"3 сп.р.")</f>
        <v>0</v>
      </c>
    </row>
    <row r="51" spans="1:11" x14ac:dyDescent="0.25">
      <c r="A51" s="26"/>
      <c r="K51" s="27"/>
    </row>
    <row r="52" spans="1:11" ht="15.6" x14ac:dyDescent="0.25">
      <c r="A52" s="92" t="s">
        <v>2</v>
      </c>
      <c r="B52" s="93"/>
      <c r="C52" s="93"/>
      <c r="D52" s="93"/>
      <c r="E52" s="94" t="s">
        <v>7</v>
      </c>
      <c r="F52" s="94"/>
      <c r="G52" s="94"/>
      <c r="H52" s="94"/>
      <c r="I52" s="94" t="s">
        <v>37</v>
      </c>
      <c r="J52" s="94"/>
      <c r="K52" s="95"/>
    </row>
    <row r="53" spans="1:11" x14ac:dyDescent="0.25">
      <c r="A53" s="28"/>
      <c r="D53" s="29"/>
      <c r="E53" s="53"/>
      <c r="F53" s="29"/>
      <c r="G53" s="29"/>
      <c r="H53" s="54"/>
      <c r="I53" s="54"/>
      <c r="J53" s="29"/>
      <c r="K53" s="30"/>
    </row>
    <row r="54" spans="1:11" s="38" customFormat="1" ht="18" x14ac:dyDescent="0.25">
      <c r="A54" s="28"/>
      <c r="B54" s="29"/>
      <c r="C54" s="29"/>
      <c r="D54" s="29"/>
      <c r="E54" s="53"/>
      <c r="F54" s="29"/>
      <c r="G54" s="29"/>
      <c r="H54" s="54"/>
      <c r="I54" s="54"/>
      <c r="J54" s="29"/>
      <c r="K54" s="30"/>
    </row>
    <row r="55" spans="1:11" x14ac:dyDescent="0.25">
      <c r="A55" s="28"/>
      <c r="D55" s="29"/>
      <c r="E55" s="53"/>
      <c r="F55" s="29"/>
      <c r="G55" s="29"/>
      <c r="H55" s="54"/>
      <c r="I55" s="54"/>
      <c r="J55" s="29"/>
      <c r="K55" s="30"/>
    </row>
    <row r="56" spans="1:11" ht="16.2" thickBot="1" x14ac:dyDescent="0.3">
      <c r="A56" s="96" t="str">
        <f>G18</f>
        <v>МЯГКОВА Е.А. (IК, г. Саранск)</v>
      </c>
      <c r="B56" s="97"/>
      <c r="C56" s="97"/>
      <c r="D56" s="97"/>
      <c r="E56" s="97" t="str">
        <f>G17</f>
        <v>БОЧАНОВ В.А. (ВК, г.Омск)</v>
      </c>
      <c r="F56" s="97"/>
      <c r="G56" s="97"/>
      <c r="H56" s="97"/>
      <c r="I56" s="97" t="str">
        <f>G19</f>
        <v>ДОЯНОВ И.В. (IК, г. Саранск)</v>
      </c>
      <c r="J56" s="97"/>
      <c r="K56" s="98"/>
    </row>
    <row r="57" spans="1:11" ht="14.4" thickTop="1" x14ac:dyDescent="0.25"/>
    <row r="58" spans="1:11" ht="18" x14ac:dyDescent="0.25">
      <c r="A58" s="38"/>
      <c r="B58" s="39"/>
      <c r="C58" s="39"/>
      <c r="D58" s="38"/>
      <c r="E58" s="40"/>
      <c r="F58" s="38"/>
      <c r="G58" s="38"/>
      <c r="H58" s="41"/>
      <c r="I58" s="41"/>
      <c r="J58" s="38"/>
      <c r="K58" s="38"/>
    </row>
    <row r="59" spans="1:11" ht="21" x14ac:dyDescent="0.25">
      <c r="A59" s="36"/>
      <c r="B59" s="36"/>
      <c r="C59" s="37"/>
      <c r="D59" s="88"/>
      <c r="E59" s="88"/>
      <c r="F59" s="88"/>
      <c r="G59" s="88"/>
    </row>
    <row r="60" spans="1:11" ht="18" x14ac:dyDescent="0.25">
      <c r="D60" s="38"/>
    </row>
  </sheetData>
  <autoFilter ref="B21:H21" xr:uid="{00000000-0009-0000-0000-000000000000}">
    <sortState xmlns:xlrd2="http://schemas.microsoft.com/office/spreadsheetml/2017/richdata2" ref="B22:H39">
      <sortCondition ref="H21"/>
    </sortState>
  </autoFilter>
  <sortState xmlns:xlrd2="http://schemas.microsoft.com/office/spreadsheetml/2017/richdata2" ref="B23:G44">
    <sortCondition ref="D23:D44"/>
  </sortState>
  <mergeCells count="26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H20:I20"/>
    <mergeCell ref="D59:G59"/>
    <mergeCell ref="A43:D43"/>
    <mergeCell ref="G43:K43"/>
    <mergeCell ref="A52:D52"/>
    <mergeCell ref="E52:H52"/>
    <mergeCell ref="I52:K52"/>
    <mergeCell ref="A56:D56"/>
    <mergeCell ref="E56:H56"/>
    <mergeCell ref="I56:K56"/>
  </mergeCells>
  <printOptions horizontalCentered="1"/>
  <pageMargins left="0.19685039370078741" right="0.19685039370078741" top="0.39370078740157483" bottom="0.39370078740157483" header="0.15748031496062992" footer="0.11811023622047245"/>
  <pageSetup paperSize="256" scale="65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2025-02-20T13:23:47Z</cp:lastPrinted>
  <dcterms:created xsi:type="dcterms:W3CDTF">1996-10-08T23:32:33Z</dcterms:created>
  <dcterms:modified xsi:type="dcterms:W3CDTF">2025-02-20T13:23:53Z</dcterms:modified>
</cp:coreProperties>
</file>