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  <definedName name="_xlnm.Print_Area" localSheetId="0">'КР 26.04 КЛАССИК'!$A$1:$K$48</definedName>
  </definedNames>
  <calcPr calcId="144525"/>
</workbook>
</file>

<file path=xl/calcChain.xml><?xml version="1.0" encoding="utf-8"?>
<calcChain xmlns="http://schemas.openxmlformats.org/spreadsheetml/2006/main">
  <c r="I47" i="126" l="1"/>
  <c r="E47" i="126"/>
  <c r="A47" i="126"/>
  <c r="K39" i="126"/>
  <c r="H39" i="126"/>
  <c r="K38" i="126"/>
  <c r="H38" i="126"/>
  <c r="K37" i="126"/>
  <c r="H37" i="126"/>
  <c r="K36" i="126"/>
  <c r="H36" i="126"/>
  <c r="K35" i="126"/>
  <c r="K34" i="126"/>
  <c r="K33" i="126"/>
  <c r="H35" i="126" l="1"/>
  <c r="H34" i="126" s="1"/>
</calcChain>
</file>

<file path=xl/sharedStrings.xml><?xml version="1.0" encoding="utf-8"?>
<sst xmlns="http://schemas.openxmlformats.org/spreadsheetml/2006/main" count="117" uniqueCount="102">
  <si>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</si>
  <si>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</si>
  <si>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</si>
  <si>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</si>
  <si>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</si>
  <si>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</si>
  <si>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</si>
  <si>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</si>
  <si>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</si>
  <si>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</si>
  <si>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</si>
  <si>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</si>
  <si>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</si>
  <si>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</si>
  <si>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</si>
  <si>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</si>
  <si>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</si>
  <si>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</si>
  <si>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</si>
  <si>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</si>
  <si>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</si>
  <si>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</si>
  <si>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</si>
  <si>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</si>
  <si>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</si>
  <si>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</si>
  <si>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</si>
  <si>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</si>
  <si>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</si>
  <si>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</si>
  <si>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</si>
  <si>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</si>
  <si>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</si>
  <si>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</si>
  <si>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</si>
  <si>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</si>
  <si>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</si>
  <si>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</si>
  <si>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</si>
  <si>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</si>
  <si>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</si>
  <si>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</si>
  <si>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</si>
  <si>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</si>
  <si>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</si>
  <si>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</si>
  <si>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</si>
  <si>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</si>
  <si>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</si>
  <si>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</si>
  <si>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</si>
  <si>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</si>
  <si>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</si>
  <si>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</si>
  <si>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</si>
  <si>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</si>
  <si>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КУБОК РОССИИ (6 ЭТАП)</t>
  </si>
  <si>
    <t>МЕСТО ПРОВЕДЕНИЯ: г.Брянск</t>
  </si>
  <si>
    <t>ДЫШАКОВ А.С. (ВК, г. Москва)</t>
  </si>
  <si>
    <t>2,7 м</t>
  </si>
  <si>
    <t>350 м</t>
  </si>
  <si>
    <t>№ ЕКП 2025: 2008320020034145</t>
  </si>
  <si>
    <t>СМОЛЬНИКОВ А.В. (IК, г.Москва)</t>
  </si>
  <si>
    <t>Мужчины</t>
  </si>
  <si>
    <t>ДАТА ПРОВЕДЕНИЯ: 23 августа 2025г.</t>
  </si>
  <si>
    <t>936</t>
  </si>
  <si>
    <t>10034985153</t>
  </si>
  <si>
    <t>Ермаков Никита Сергеевич</t>
  </si>
  <si>
    <t>28.05.2000</t>
  </si>
  <si>
    <t>Москва</t>
  </si>
  <si>
    <t>181</t>
  </si>
  <si>
    <t>10036101461</t>
  </si>
  <si>
    <t>Казанцев Александр Константинович</t>
  </si>
  <si>
    <t>05.11.2003</t>
  </si>
  <si>
    <t>Удмуртская Республика</t>
  </si>
  <si>
    <t>846</t>
  </si>
  <si>
    <t>10062193451</t>
  </si>
  <si>
    <t>Сахатов Максим Гурбанович</t>
  </si>
  <si>
    <t>25.04.2004</t>
  </si>
  <si>
    <t>Санкт-Петербург</t>
  </si>
  <si>
    <t>636</t>
  </si>
  <si>
    <t>10034922610</t>
  </si>
  <si>
    <t>Малюшкин Олег Владиславович</t>
  </si>
  <si>
    <t>03.07.2002</t>
  </si>
  <si>
    <t>Брянская обл.</t>
  </si>
  <si>
    <t>60</t>
  </si>
  <si>
    <t>10080635676</t>
  </si>
  <si>
    <t>Долгих Даниил Алексеевич</t>
  </si>
  <si>
    <t>03.08.2005</t>
  </si>
  <si>
    <t>393</t>
  </si>
  <si>
    <t>10036031743</t>
  </si>
  <si>
    <t>Дергачев Константин Максимович</t>
  </si>
  <si>
    <t>14.01.2003</t>
  </si>
  <si>
    <t>НС</t>
  </si>
  <si>
    <t>326</t>
  </si>
  <si>
    <t>10036052355</t>
  </si>
  <si>
    <t>Солонкин Кирилл Алексеевич</t>
  </si>
  <si>
    <t>06.05.2005</t>
  </si>
  <si>
    <t>339</t>
  </si>
  <si>
    <t>10100049117</t>
  </si>
  <si>
    <t>Шихарев Артем Андреевич</t>
  </si>
  <si>
    <t>06.10.2006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</si>
</sst>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42" xfId="2" applyFont="1" applyFill="1" applyBorder="1" applyAlignment="1">
      <alignment horizontal="center" vertical="center"/>
    </xf>
    <xf numFmtId="165" fontId="9" fillId="0" borderId="39" xfId="2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1181100</xdr:colOff>
      <xdr:row>37</xdr:row>
      <xdr:rowOff>167640</xdr:rowOff>
    </xdr:from>
    <xdr:to>
      <xdr:col>4</xdr:col>
      <xdr:colOff>278130</xdr:colOff>
      <xdr:row>47</xdr:row>
      <xdr:rowOff>175895</xdr:rowOff>
    </xdr:to>
    <xdr:pic>
      <xdr:nvPicPr>
        <xdr:cNvPr id="4" name="Рисунок 3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8020" y="87706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525780</xdr:colOff>
      <xdr:row>41</xdr:row>
      <xdr:rowOff>129540</xdr:rowOff>
    </xdr:from>
    <xdr:to>
      <xdr:col>6</xdr:col>
      <xdr:colOff>1067646</xdr:colOff>
      <xdr:row>45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94869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213360</xdr:colOff>
      <xdr:row>42</xdr:row>
      <xdr:rowOff>129540</xdr:rowOff>
    </xdr:from>
    <xdr:to>
      <xdr:col>10</xdr:col>
      <xdr:colOff>982134</xdr:colOff>
      <xdr:row>45</xdr:row>
      <xdr:rowOff>103292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966216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281940</xdr:colOff>
      <xdr:row>42</xdr:row>
      <xdr:rowOff>137160</xdr:rowOff>
    </xdr:from>
    <xdr:to>
      <xdr:col>2</xdr:col>
      <xdr:colOff>822960</xdr:colOff>
      <xdr:row>45</xdr:row>
      <xdr:rowOff>167640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020" y="966978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BreakPreview" topLeftCell="A21" zoomScaleNormal="100" zoomScaleSheetLayoutView="100" workbookViewId="0">
      <selection activeCell="G27" sqref="G27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8.6640625" style="2" customWidth="1"/>
    <col min="5" max="5" width="11.6640625" style="14" customWidth="1"/>
    <col min="6" max="6" width="10.33203125" style="2" customWidth="1"/>
    <col min="7" max="7" width="32" style="2" customWidth="1"/>
    <col min="8" max="8" width="7.6640625" style="31" customWidth="1"/>
    <col min="9" max="9" width="8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24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1" ht="21" x14ac:dyDescent="0.25">
      <c r="A2" s="124" t="s">
        <v>27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21" x14ac:dyDescent="0.25">
      <c r="A3" s="124" t="s">
        <v>54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21" x14ac:dyDescent="0.25">
      <c r="A4" s="124" t="s">
        <v>55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2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</row>
    <row r="6" spans="1:11" ht="28.8" x14ac:dyDescent="0.25">
      <c r="A6" s="125" t="s">
        <v>56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</row>
    <row r="7" spans="1:11" ht="21" x14ac:dyDescent="0.25">
      <c r="A7" s="126" t="s">
        <v>11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</row>
    <row r="8" spans="1:11" ht="21.6" thickBot="1" x14ac:dyDescent="0.3">
      <c r="A8" s="127" t="s">
        <v>24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</row>
    <row r="9" spans="1:11" ht="18.600000000000001" thickTop="1" x14ac:dyDescent="0.25">
      <c r="A9" s="128" t="s">
        <v>16</v>
      </c>
      <c r="B9" s="129"/>
      <c r="C9" s="129"/>
      <c r="D9" s="129"/>
      <c r="E9" s="129"/>
      <c r="F9" s="129"/>
      <c r="G9" s="129"/>
      <c r="H9" s="129"/>
      <c r="I9" s="129"/>
      <c r="J9" s="129"/>
      <c r="K9" s="130"/>
    </row>
    <row r="10" spans="1:11" ht="18" x14ac:dyDescent="0.25">
      <c r="A10" s="131" t="s">
        <v>45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3"/>
    </row>
    <row r="11" spans="1:11" ht="18" x14ac:dyDescent="0.25">
      <c r="A11" s="131" t="s">
        <v>63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3"/>
    </row>
    <row r="12" spans="1:11" ht="21" x14ac:dyDescent="0.25">
      <c r="A12" s="121" t="s">
        <v>24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3"/>
    </row>
    <row r="13" spans="1:11" ht="15.6" x14ac:dyDescent="0.25">
      <c r="A13" s="114" t="s">
        <v>57</v>
      </c>
      <c r="B13" s="115"/>
      <c r="C13" s="115"/>
      <c r="D13" s="115"/>
      <c r="E13" s="3"/>
      <c r="F13" s="93" t="s">
        <v>49</v>
      </c>
      <c r="G13" s="93"/>
      <c r="H13" s="16"/>
      <c r="I13" s="16"/>
      <c r="J13" s="4"/>
      <c r="K13" s="5" t="s">
        <v>52</v>
      </c>
    </row>
    <row r="14" spans="1:11" ht="15.6" x14ac:dyDescent="0.25">
      <c r="A14" s="116" t="s">
        <v>64</v>
      </c>
      <c r="B14" s="117"/>
      <c r="C14" s="117"/>
      <c r="D14" s="117"/>
      <c r="E14" s="6"/>
      <c r="F14" s="41" t="s">
        <v>50</v>
      </c>
      <c r="G14" s="41"/>
      <c r="H14" s="17"/>
      <c r="I14" s="17"/>
      <c r="J14" s="7"/>
      <c r="K14" s="8" t="s">
        <v>61</v>
      </c>
    </row>
    <row r="15" spans="1:11" ht="14.4" x14ac:dyDescent="0.25">
      <c r="A15" s="118" t="s">
        <v>6</v>
      </c>
      <c r="B15" s="119"/>
      <c r="C15" s="119"/>
      <c r="D15" s="119"/>
      <c r="E15" s="119"/>
      <c r="F15" s="119"/>
      <c r="G15" s="120"/>
      <c r="H15" s="134" t="s">
        <v>0</v>
      </c>
      <c r="I15" s="135"/>
      <c r="J15" s="135"/>
      <c r="K15" s="136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51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91" t="s">
        <v>58</v>
      </c>
      <c r="H17" s="55" t="s">
        <v>31</v>
      </c>
      <c r="I17" s="56"/>
      <c r="J17" s="56"/>
      <c r="K17" s="74" t="s">
        <v>59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91" t="s">
        <v>53</v>
      </c>
      <c r="H18" s="55" t="s">
        <v>32</v>
      </c>
      <c r="I18" s="56"/>
      <c r="J18" s="56"/>
      <c r="K18" s="74" t="s">
        <v>60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92" t="s">
        <v>62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1" t="s">
        <v>4</v>
      </c>
      <c r="B21" s="82" t="s">
        <v>8</v>
      </c>
      <c r="C21" s="82" t="s">
        <v>23</v>
      </c>
      <c r="D21" s="82" t="s">
        <v>1</v>
      </c>
      <c r="E21" s="83" t="s">
        <v>22</v>
      </c>
      <c r="F21" s="82" t="s">
        <v>5</v>
      </c>
      <c r="G21" s="88" t="s">
        <v>26</v>
      </c>
      <c r="H21" s="109" t="s">
        <v>38</v>
      </c>
      <c r="I21" s="110"/>
      <c r="J21" s="105" t="s">
        <v>18</v>
      </c>
      <c r="K21" s="107" t="s">
        <v>9</v>
      </c>
    </row>
    <row r="22" spans="1:11" ht="13.95" customHeight="1" thickBot="1" x14ac:dyDescent="0.3">
      <c r="A22" s="94"/>
      <c r="B22" s="85"/>
      <c r="C22" s="85"/>
      <c r="D22" s="85"/>
      <c r="E22" s="86"/>
      <c r="F22" s="85"/>
      <c r="G22" s="85"/>
      <c r="H22" s="89"/>
      <c r="I22" s="87"/>
      <c r="J22" s="106"/>
      <c r="K22" s="108"/>
    </row>
    <row r="23" spans="1:11" ht="24.9" customHeight="1" x14ac:dyDescent="0.3">
      <c r="A23" s="137">
        <v>1</v>
      </c>
      <c r="B23" s="137" t="s">
        <v>65</v>
      </c>
      <c r="C23" s="137" t="s">
        <v>66</v>
      </c>
      <c r="D23" s="137" t="s">
        <v>67</v>
      </c>
      <c r="E23" s="137" t="s">
        <v>68</v>
      </c>
      <c r="F23" s="137" t="s">
        <v>17</v>
      </c>
      <c r="G23" s="137" t="s">
        <v>69</v>
      </c>
      <c r="H23" s="90"/>
      <c r="I23" s="84"/>
      <c r="J23" s="76"/>
      <c r="K23" s="77"/>
    </row>
    <row r="24" spans="1:11" ht="24.9" customHeight="1" x14ac:dyDescent="0.3">
      <c r="A24" s="137">
        <v>2</v>
      </c>
      <c r="B24" s="137" t="s">
        <v>70</v>
      </c>
      <c r="C24" s="137" t="s">
        <v>71</v>
      </c>
      <c r="D24" s="137" t="s">
        <v>72</v>
      </c>
      <c r="E24" s="137" t="s">
        <v>73</v>
      </c>
      <c r="F24" s="137" t="s">
        <v>17</v>
      </c>
      <c r="G24" s="137" t="s">
        <v>74</v>
      </c>
      <c r="H24" s="90"/>
      <c r="I24" s="95"/>
      <c r="J24" s="76"/>
      <c r="K24" s="77"/>
    </row>
    <row r="25" spans="1:11" ht="24.9" customHeight="1" x14ac:dyDescent="0.3">
      <c r="A25" s="137">
        <v>3</v>
      </c>
      <c r="B25" s="137" t="s">
        <v>75</v>
      </c>
      <c r="C25" s="137" t="s">
        <v>76</v>
      </c>
      <c r="D25" s="137" t="s">
        <v>77</v>
      </c>
      <c r="E25" s="137" t="s">
        <v>78</v>
      </c>
      <c r="F25" s="137" t="s">
        <v>17</v>
      </c>
      <c r="G25" s="137" t="s">
        <v>79</v>
      </c>
      <c r="H25" s="90"/>
      <c r="I25" s="95"/>
      <c r="J25" s="76"/>
      <c r="K25" s="77"/>
    </row>
    <row r="26" spans="1:11" ht="24.9" customHeight="1" x14ac:dyDescent="0.3">
      <c r="A26" s="137">
        <v>4</v>
      </c>
      <c r="B26" s="137" t="s">
        <v>80</v>
      </c>
      <c r="C26" s="137" t="s">
        <v>81</v>
      </c>
      <c r="D26" s="137" t="s">
        <v>82</v>
      </c>
      <c r="E26" s="137" t="s">
        <v>83</v>
      </c>
      <c r="F26" s="137" t="s">
        <v>17</v>
      </c>
      <c r="G26" s="137" t="s">
        <v>84</v>
      </c>
      <c r="H26" s="90"/>
      <c r="I26" s="78"/>
      <c r="J26" s="76"/>
      <c r="K26" s="77"/>
    </row>
    <row r="27" spans="1:11" ht="24.9" customHeight="1" x14ac:dyDescent="0.3">
      <c r="A27" s="137">
        <v>5</v>
      </c>
      <c r="B27" s="137" t="s">
        <v>85</v>
      </c>
      <c r="C27" s="137" t="s">
        <v>86</v>
      </c>
      <c r="D27" s="137" t="s">
        <v>87</v>
      </c>
      <c r="E27" s="137" t="s">
        <v>88</v>
      </c>
      <c r="F27" s="137" t="s">
        <v>20</v>
      </c>
      <c r="G27" s="137" t="s">
        <v>79</v>
      </c>
      <c r="H27" s="90"/>
      <c r="I27" s="78"/>
      <c r="J27" s="76"/>
      <c r="K27" s="77"/>
    </row>
    <row r="28" spans="1:11" ht="24.9" customHeight="1" x14ac:dyDescent="0.3">
      <c r="A28" s="137" t="s">
        <v>93</v>
      </c>
      <c r="B28" s="137" t="s">
        <v>89</v>
      </c>
      <c r="C28" s="137" t="s">
        <v>90</v>
      </c>
      <c r="D28" s="137" t="s">
        <v>91</v>
      </c>
      <c r="E28" s="137" t="s">
        <v>92</v>
      </c>
      <c r="F28" s="137" t="s">
        <v>17</v>
      </c>
      <c r="G28" s="137" t="s">
        <v>69</v>
      </c>
      <c r="H28" s="90"/>
      <c r="I28" s="78"/>
      <c r="J28" s="76"/>
      <c r="K28" s="77"/>
    </row>
    <row r="29" spans="1:11" ht="24.9" customHeight="1" x14ac:dyDescent="0.3">
      <c r="A29" s="137" t="s">
        <v>93</v>
      </c>
      <c r="B29" s="137" t="s">
        <v>94</v>
      </c>
      <c r="C29" s="137" t="s">
        <v>95</v>
      </c>
      <c r="D29" s="137" t="s">
        <v>96</v>
      </c>
      <c r="E29" s="137" t="s">
        <v>97</v>
      </c>
      <c r="F29" s="137" t="s">
        <v>17</v>
      </c>
      <c r="G29" s="137" t="s">
        <v>84</v>
      </c>
      <c r="H29" s="90"/>
      <c r="I29" s="78"/>
      <c r="J29" s="76"/>
      <c r="K29" s="77"/>
    </row>
    <row r="30" spans="1:11" ht="24.9" customHeight="1" x14ac:dyDescent="0.3">
      <c r="A30" s="137" t="s">
        <v>93</v>
      </c>
      <c r="B30" s="137" t="s">
        <v>98</v>
      </c>
      <c r="C30" s="137" t="s">
        <v>99</v>
      </c>
      <c r="D30" s="137" t="s">
        <v>100</v>
      </c>
      <c r="E30" s="137" t="s">
        <v>101</v>
      </c>
      <c r="F30" s="137" t="s">
        <v>20</v>
      </c>
      <c r="G30" s="137" t="s">
        <v>84</v>
      </c>
      <c r="H30" s="90"/>
      <c r="I30" s="78"/>
      <c r="J30" s="76"/>
      <c r="K30" s="77"/>
    </row>
    <row r="31" spans="1:11" ht="16.2" thickBot="1" x14ac:dyDescent="0.35">
      <c r="A31" s="23"/>
      <c r="B31" s="24"/>
      <c r="C31" s="24"/>
      <c r="D31" s="1"/>
      <c r="E31" s="25"/>
      <c r="F31" s="15"/>
      <c r="G31" s="15"/>
      <c r="H31" s="26"/>
      <c r="I31" s="26"/>
      <c r="J31" s="27"/>
      <c r="K31" s="27"/>
    </row>
    <row r="32" spans="1:11" ht="15" thickTop="1" x14ac:dyDescent="0.25">
      <c r="A32" s="97" t="s">
        <v>3</v>
      </c>
      <c r="B32" s="98"/>
      <c r="C32" s="98"/>
      <c r="D32" s="98"/>
      <c r="E32" s="54"/>
      <c r="F32" s="54"/>
      <c r="G32" s="99" t="s">
        <v>25</v>
      </c>
      <c r="H32" s="99"/>
      <c r="I32" s="98"/>
      <c r="J32" s="99"/>
      <c r="K32" s="100"/>
    </row>
    <row r="33" spans="1:11" ht="15" customHeight="1" x14ac:dyDescent="0.25">
      <c r="A33" s="66" t="s">
        <v>33</v>
      </c>
      <c r="B33" s="21"/>
      <c r="C33" s="21"/>
      <c r="D33" s="67"/>
      <c r="E33" s="29"/>
      <c r="F33" s="64"/>
      <c r="G33" s="28" t="s">
        <v>21</v>
      </c>
      <c r="H33" s="60">
        <v>4</v>
      </c>
      <c r="I33" s="70"/>
      <c r="J33" s="45" t="s">
        <v>19</v>
      </c>
      <c r="K33" s="73">
        <f>COUNTIF(F23:F30,"ЗМС")</f>
        <v>0</v>
      </c>
    </row>
    <row r="34" spans="1:11" ht="15" customHeight="1" x14ac:dyDescent="0.25">
      <c r="A34" s="66" t="s">
        <v>34</v>
      </c>
      <c r="B34" s="21"/>
      <c r="C34" s="21"/>
      <c r="D34" s="67"/>
      <c r="E34" s="2"/>
      <c r="F34" s="65"/>
      <c r="G34" s="30" t="s">
        <v>43</v>
      </c>
      <c r="H34" s="59">
        <f>H35+H38</f>
        <v>8</v>
      </c>
      <c r="I34" s="62"/>
      <c r="J34" s="45" t="s">
        <v>15</v>
      </c>
      <c r="K34" s="73">
        <f>COUNTIF(F23:F30,"МСМК")</f>
        <v>0</v>
      </c>
    </row>
    <row r="35" spans="1:11" ht="15" customHeight="1" x14ac:dyDescent="0.25">
      <c r="A35" s="66" t="s">
        <v>35</v>
      </c>
      <c r="B35" s="21"/>
      <c r="C35" s="21"/>
      <c r="D35" s="67"/>
      <c r="E35" s="2"/>
      <c r="F35" s="65"/>
      <c r="G35" s="30" t="s">
        <v>44</v>
      </c>
      <c r="H35" s="59">
        <f>H36+H37+H39</f>
        <v>5</v>
      </c>
      <c r="I35" s="62"/>
      <c r="J35" s="45" t="s">
        <v>17</v>
      </c>
      <c r="K35" s="73">
        <f>COUNTIF(F23:F30,"МС")</f>
        <v>6</v>
      </c>
    </row>
    <row r="36" spans="1:11" ht="15" customHeight="1" x14ac:dyDescent="0.25">
      <c r="A36" s="66" t="s">
        <v>36</v>
      </c>
      <c r="B36" s="21"/>
      <c r="C36" s="21"/>
      <c r="D36" s="67"/>
      <c r="E36" s="2"/>
      <c r="F36" s="65"/>
      <c r="G36" s="30" t="s">
        <v>39</v>
      </c>
      <c r="H36" s="60">
        <f>COUNT(A23:A30)</f>
        <v>5</v>
      </c>
      <c r="I36" s="61"/>
      <c r="J36" s="45" t="s">
        <v>20</v>
      </c>
      <c r="K36" s="73">
        <f>COUNTIF(F23:F30,"КМС")</f>
        <v>2</v>
      </c>
    </row>
    <row r="37" spans="1:11" ht="15" customHeight="1" x14ac:dyDescent="0.25">
      <c r="A37" s="66"/>
      <c r="B37" s="21"/>
      <c r="C37" s="21"/>
      <c r="D37" s="67"/>
      <c r="E37" s="2"/>
      <c r="F37" s="65"/>
      <c r="G37" s="30" t="s">
        <v>40</v>
      </c>
      <c r="H37" s="60">
        <f>COUNTIF(A23:A30,"НФ")</f>
        <v>0</v>
      </c>
      <c r="I37" s="61"/>
      <c r="J37" s="79" t="s">
        <v>46</v>
      </c>
      <c r="K37" s="73">
        <f>COUNTIF(F23:F30,"1 сп.р.")</f>
        <v>0</v>
      </c>
    </row>
    <row r="38" spans="1:11" ht="15" customHeight="1" x14ac:dyDescent="0.25">
      <c r="A38" s="66"/>
      <c r="B38" s="21"/>
      <c r="C38" s="21"/>
      <c r="D38" s="67"/>
      <c r="E38" s="2"/>
      <c r="F38" s="65"/>
      <c r="G38" s="30" t="s">
        <v>41</v>
      </c>
      <c r="H38" s="47">
        <f>COUNTIF(A23:A30,"НС")</f>
        <v>3</v>
      </c>
      <c r="I38" s="63"/>
      <c r="J38" s="46" t="s">
        <v>48</v>
      </c>
      <c r="K38" s="73">
        <f>COUNTIF(F23:F30,"2 сп.р.")</f>
        <v>0</v>
      </c>
    </row>
    <row r="39" spans="1:11" ht="15" customHeight="1" x14ac:dyDescent="0.25">
      <c r="A39" s="66"/>
      <c r="B39" s="21"/>
      <c r="C39" s="21"/>
      <c r="D39" s="67"/>
      <c r="E39" s="32"/>
      <c r="F39" s="71"/>
      <c r="G39" s="30" t="s">
        <v>42</v>
      </c>
      <c r="H39" s="47">
        <f>COUNTIF(A23:A30,"ДСКВ")</f>
        <v>0</v>
      </c>
      <c r="I39" s="72"/>
      <c r="J39" s="80" t="s">
        <v>47</v>
      </c>
      <c r="K39" s="73">
        <f>COUNTIF(F23:F30,"3 сп.р.")</f>
        <v>0</v>
      </c>
    </row>
    <row r="40" spans="1:11" x14ac:dyDescent="0.25">
      <c r="A40" s="33"/>
      <c r="K40" s="34"/>
    </row>
    <row r="41" spans="1:11" ht="15.6" x14ac:dyDescent="0.25">
      <c r="A41" s="101" t="s">
        <v>2</v>
      </c>
      <c r="B41" s="102"/>
      <c r="C41" s="102"/>
      <c r="D41" s="102"/>
      <c r="E41" s="103" t="s">
        <v>7</v>
      </c>
      <c r="F41" s="103"/>
      <c r="G41" s="103"/>
      <c r="H41" s="103"/>
      <c r="I41" s="103" t="s">
        <v>37</v>
      </c>
      <c r="J41" s="103"/>
      <c r="K41" s="104"/>
    </row>
    <row r="42" spans="1:11" x14ac:dyDescent="0.25">
      <c r="A42" s="33"/>
      <c r="B42" s="2"/>
      <c r="C42" s="2"/>
      <c r="E42" s="2"/>
      <c r="F42" s="29"/>
      <c r="G42" s="29"/>
      <c r="H42" s="29"/>
      <c r="I42" s="29"/>
      <c r="J42" s="29"/>
      <c r="K42" s="38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x14ac:dyDescent="0.25">
      <c r="A45" s="35"/>
      <c r="D45" s="36"/>
      <c r="E45" s="68"/>
      <c r="F45" s="36"/>
      <c r="G45" s="36"/>
      <c r="H45" s="69"/>
      <c r="I45" s="69"/>
      <c r="J45" s="36"/>
      <c r="K45" s="37"/>
    </row>
    <row r="46" spans="1:11" x14ac:dyDescent="0.25">
      <c r="A46" s="35"/>
      <c r="D46" s="36"/>
      <c r="E46" s="68"/>
      <c r="F46" s="36"/>
      <c r="G46" s="36"/>
      <c r="H46" s="69"/>
      <c r="I46" s="69"/>
      <c r="J46" s="36"/>
      <c r="K46" s="37"/>
    </row>
    <row r="47" spans="1:11" ht="16.2" thickBot="1" x14ac:dyDescent="0.3">
      <c r="A47" s="111" t="str">
        <f>G18</f>
        <v>БУКОВА О.Ю.(IК, г. Пенза)</v>
      </c>
      <c r="B47" s="112"/>
      <c r="C47" s="112"/>
      <c r="D47" s="112"/>
      <c r="E47" s="112" t="str">
        <f>G17</f>
        <v>ДЫШАКОВ А.С. (ВК, г. Москва)</v>
      </c>
      <c r="F47" s="112"/>
      <c r="G47" s="112"/>
      <c r="H47" s="112"/>
      <c r="I47" s="112" t="str">
        <f>G19</f>
        <v>СМОЛЬНИКОВ А.В. (IК, г.Москва)</v>
      </c>
      <c r="J47" s="112"/>
      <c r="K47" s="113"/>
    </row>
    <row r="48" spans="1:11" ht="14.4" thickTop="1" x14ac:dyDescent="0.25"/>
    <row r="49" spans="1:11" ht="18" x14ac:dyDescent="0.25">
      <c r="A49" s="50"/>
      <c r="B49" s="51"/>
      <c r="C49" s="51"/>
      <c r="D49" s="50"/>
      <c r="E49" s="52"/>
      <c r="F49" s="50"/>
      <c r="G49" s="50"/>
      <c r="H49" s="53"/>
      <c r="I49" s="53"/>
      <c r="J49" s="50"/>
      <c r="K49" s="50"/>
    </row>
    <row r="50" spans="1:11" ht="21" x14ac:dyDescent="0.25">
      <c r="A50" s="48"/>
      <c r="B50" s="48"/>
      <c r="C50" s="49"/>
      <c r="D50" s="96"/>
      <c r="E50" s="96"/>
      <c r="F50" s="96"/>
      <c r="G50" s="96"/>
    </row>
    <row r="51" spans="1:11" ht="18" x14ac:dyDescent="0.25">
      <c r="D51" s="50"/>
    </row>
  </sheetData>
  <autoFilter ref="A22:G22">
    <sortState ref="A23:G31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H21:I21"/>
    <mergeCell ref="A47:D47"/>
    <mergeCell ref="E47:H47"/>
    <mergeCell ref="I47:K47"/>
    <mergeCell ref="D50:G50"/>
    <mergeCell ref="A32:D32"/>
    <mergeCell ref="G32:K32"/>
    <mergeCell ref="A41:D41"/>
    <mergeCell ref="E41:H41"/>
    <mergeCell ref="I41:K41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 26.04 КЛАССИК</vt:lpstr>
      <vt:lpstr>'КР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2025-08-23T09:50:02Z</cp:lastPrinted>
  <dcterms:created xsi:type="dcterms:W3CDTF">1996-10-08T23:32:33Z</dcterms:created>
  <dcterms:modified xsi:type="dcterms:W3CDTF">2025-08-23T09:50:07Z</dcterms:modified>
</cp:coreProperties>
</file>