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FC4A216F-5F6D-4473-8074-387240BB34C3}" xr6:coauthVersionLast="47" xr6:coauthVersionMax="47" xr10:uidLastSave="{00000000-0000-0000-0000-000000000000}"/>
  <bookViews>
    <workbookView xWindow="13230" yWindow="180" windowWidth="15045" windowHeight="15255" activeTab="1" xr2:uid="{00000000-000D-0000-FFFF-FFFF00000000}"/>
  </bookViews>
  <sheets>
    <sheet name="Лист1" sheetId="1" r:id="rId1"/>
    <sheet name="Лист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2" i="2" l="1"/>
  <c r="H52" i="2"/>
  <c r="K51" i="2"/>
  <c r="H51" i="2"/>
  <c r="K50" i="2"/>
  <c r="H50" i="2"/>
  <c r="K49" i="2"/>
  <c r="K48" i="2"/>
  <c r="K47" i="2"/>
  <c r="K46" i="2"/>
  <c r="K45" i="1"/>
  <c r="H45" i="1"/>
  <c r="K44" i="1"/>
  <c r="H44" i="1"/>
  <c r="K43" i="1"/>
  <c r="H43" i="1"/>
  <c r="K42" i="1"/>
  <c r="K41" i="1"/>
  <c r="K40" i="1"/>
  <c r="K39" i="1"/>
</calcChain>
</file>

<file path=xl/sharedStrings.xml><?xml version="1.0" encoding="utf-8"?>
<sst xmlns="http://schemas.openxmlformats.org/spreadsheetml/2006/main" count="308" uniqueCount="147">
  <si>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</si>
  <si>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</si>
  <si>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</si>
  <si>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</si>
  <si>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трек - гонка по очкам</t>
  </si>
  <si>
    <t>МЕСТО ПРОВЕДЕНИЯ: г. Санкт-Петербург</t>
  </si>
  <si>
    <t>НАЧАЛО ГОНКИ:</t>
  </si>
  <si>
    <t>№ ВРВС: 0080311811Я</t>
  </si>
  <si>
    <t>ОКОНЧАНИЕ ГОНКИ: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</si>
  <si>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</si>
  <si>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</si>
  <si>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</si>
  <si>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</si>
  <si>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</si>
  <si>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</si>
  <si>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</si>
  <si>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</si>
  <si>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</si>
  <si>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</si>
  <si>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</si>
  <si>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</si>
  <si>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</si>
  <si>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</si>
  <si>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</si>
  <si>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</si>
  <si>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</si>
  <si>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</si>
  <si>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</si>
  <si>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</si>
  <si>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</si>
  <si>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</si>
  <si>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</si>
  <si>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</si>
  <si>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</si>
  <si>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</si>
  <si>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</si>
  <si>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</si>
  <si>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МС</t>
  </si>
  <si>
    <t>КМС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</si>
  <si>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</si>
  <si>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</si>
  <si>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</si>
  <si>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</si>
  <si>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</si>
  <si>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</si>
  <si>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</si>
  <si>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</si>
  <si>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</si>
  <si>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</si>
  <si>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</si>
  <si>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</si>
  <si>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</si>
  <si>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</si>
  <si>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</si>
  <si>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</si>
  <si>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</si>
  <si>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</si>
  <si>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</si>
  <si>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Санкт-Петербург</t>
  </si>
  <si>
    <t>Тульская область</t>
  </si>
  <si>
    <t>Москва</t>
  </si>
  <si>
    <t>Иркутская область</t>
  </si>
  <si>
    <t>ИТОГОВЫЙ ПРОТОКОЛ</t>
  </si>
  <si>
    <t>ПЕРВЕНСТВО РОССИИ</t>
  </si>
  <si>
    <t>ДАТА ПРОВЕДЕНИЯ: 04 июля 2025 года</t>
  </si>
  <si>
    <t>№ ЕКП 2025: 2008780022034169</t>
  </si>
  <si>
    <t>В.К. Иванов (1К, г. Санкт-Петербург)</t>
  </si>
  <si>
    <t>М.В. Гонова (ВК, г. Москва)</t>
  </si>
  <si>
    <t>И.Н. Михайлова (ВК, Санкт-Петербург)</t>
  </si>
  <si>
    <t>100 499 166 85</t>
  </si>
  <si>
    <t>Валгонен Валерия Сергеевна</t>
  </si>
  <si>
    <t>100 542 634 00</t>
  </si>
  <si>
    <t>Иванченко Алена Олеговна</t>
  </si>
  <si>
    <t>101 116 328 36</t>
  </si>
  <si>
    <t>Смирнова Диана Александровна</t>
  </si>
  <si>
    <t>101 116 319 27</t>
  </si>
  <si>
    <t>Даньшина Полина Владимировна</t>
  </si>
  <si>
    <t>101 372 683 20</t>
  </si>
  <si>
    <t>Новолодская Ангелина Юрьевна</t>
  </si>
  <si>
    <t>Кокарева Аглая Юрьевна</t>
  </si>
  <si>
    <t>100 911 701 79</t>
  </si>
  <si>
    <t>Малькова Татьяна Васильевна</t>
  </si>
  <si>
    <t>100 919 665 89</t>
  </si>
  <si>
    <t>Ермолова Дарья Алексеевна</t>
  </si>
  <si>
    <t>101 044 507 92</t>
  </si>
  <si>
    <t>Ковязина Валерия Валерьевна</t>
  </si>
  <si>
    <t>нф</t>
  </si>
  <si>
    <t>100 360 771 12</t>
  </si>
  <si>
    <t>Мурзина Ирина Сергеевна</t>
  </si>
  <si>
    <t>сошла</t>
  </si>
  <si>
    <t>101 205 651 22</t>
  </si>
  <si>
    <t>Толстикова Екатерина Александровна</t>
  </si>
  <si>
    <t>снята</t>
  </si>
  <si>
    <t>100 360 206 29</t>
  </si>
  <si>
    <t>Мелихова Алина Александровна</t>
  </si>
  <si>
    <t>Ростовская область</t>
  </si>
  <si>
    <t>100 965 611 57</t>
  </si>
  <si>
    <t>Рыбина Светлана Владимировна</t>
  </si>
  <si>
    <t>100 968 818 63</t>
  </si>
  <si>
    <t>Сороколатова Софья Евгеньевна</t>
  </si>
  <si>
    <t>Респ. Крым / Иркутская обл.</t>
  </si>
  <si>
    <t>юниорки 19-22 года</t>
  </si>
  <si>
    <t>юниоры 19-22 года</t>
  </si>
  <si>
    <t>100 654 909 46</t>
  </si>
  <si>
    <t>Крючков Марк Витальевич</t>
  </si>
  <si>
    <t>100 909 371 77</t>
  </si>
  <si>
    <t>Постарнак Михаил Евгеньевич</t>
  </si>
  <si>
    <t>101 116 252 57</t>
  </si>
  <si>
    <t>Попов Марк Аркадьевич</t>
  </si>
  <si>
    <t>100 654 904 41</t>
  </si>
  <si>
    <t>Скорняков Григорий Алексеевич</t>
  </si>
  <si>
    <t>100 935 562 78</t>
  </si>
  <si>
    <t>Марямидзе Степан Роландович</t>
  </si>
  <si>
    <t>100 973 381 67</t>
  </si>
  <si>
    <t>Хлупов Дмитрий Евгеньевич</t>
  </si>
  <si>
    <t>100 909 366 72</t>
  </si>
  <si>
    <t>Савекин Илья Сергеевич</t>
  </si>
  <si>
    <t>101 140 215 61</t>
  </si>
  <si>
    <t>Болдырев Матвей Андреевич</t>
  </si>
  <si>
    <t>101 202 612 87</t>
  </si>
  <si>
    <t>Просандеев Ярослав Андреевич</t>
  </si>
  <si>
    <t>100 654 906 43</t>
  </si>
  <si>
    <t>Зараковский Даниил Владимирович</t>
  </si>
  <si>
    <t>100 973 386 72</t>
  </si>
  <si>
    <t>Казаков Даниил Сергеевич</t>
  </si>
  <si>
    <t>101 202 611 86</t>
  </si>
  <si>
    <t>Гречишкин Вадим Петрович</t>
  </si>
  <si>
    <t>101 005 130 00</t>
  </si>
  <si>
    <t>Бортников Георгий Дмитриевич</t>
  </si>
  <si>
    <t>Республика Беларусь</t>
  </si>
  <si>
    <t>100 792 599 93</t>
  </si>
  <si>
    <t>Гончаров Владимир Максимович</t>
  </si>
  <si>
    <t>100 756 448 26</t>
  </si>
  <si>
    <t>Бугаенко Виктор Сергеевич</t>
  </si>
  <si>
    <t>101 024 899 78</t>
  </si>
  <si>
    <t>Сергеев Георгий Павлович</t>
  </si>
  <si>
    <t>100 779 579 71</t>
  </si>
  <si>
    <t>Романов Андрей Васильевич</t>
  </si>
  <si>
    <t>101 041 234 20</t>
  </si>
  <si>
    <t>Суятин Мирослав Андреевич</t>
  </si>
  <si>
    <t>101 123 396 23</t>
  </si>
  <si>
    <t>Бедретдинов Фарид Абдулхаевич</t>
  </si>
  <si>
    <t>снят</t>
  </si>
  <si>
    <t>100 851 501 19</t>
  </si>
  <si>
    <t>Гуцко Кирилл Александрович</t>
  </si>
  <si>
    <t>101 045 966 96</t>
  </si>
  <si>
    <t>Быков Антон 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</si>
</sst>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h:mm:ss.00"/>
    <numFmt numFmtId="166" formatCode="0.0"/>
    <numFmt numFmtId="167" formatCode="dd\.mm\.yyyy;@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6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" fillId="0" borderId="0"/>
  </cellStyleXfs>
  <cellXfs count="97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65" fontId="8" fillId="2" borderId="0" xfId="1" applyNumberFormat="1" applyFont="1" applyFill="1" applyAlignment="1">
      <alignment horizontal="center" vertical="center"/>
    </xf>
    <xf numFmtId="1" fontId="8" fillId="2" borderId="0" xfId="1" applyNumberFormat="1" applyFont="1" applyFill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10" fillId="0" borderId="0" xfId="1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4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0" fontId="10" fillId="0" borderId="0" xfId="0" applyFont="1"/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0" fontId="8" fillId="0" borderId="0" xfId="1" applyFont="1"/>
    <xf numFmtId="0" fontId="7" fillId="3" borderId="7" xfId="1" applyFont="1" applyFill="1" applyBorder="1" applyAlignment="1">
      <alignment horizontal="center" vertical="center"/>
    </xf>
    <xf numFmtId="49" fontId="7" fillId="3" borderId="7" xfId="3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167" fontId="8" fillId="0" borderId="7" xfId="0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167" fontId="8" fillId="0" borderId="0" xfId="0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1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center" vertical="center"/>
    </xf>
    <xf numFmtId="49" fontId="12" fillId="0" borderId="0" xfId="4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2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4" applyNumberFormat="1" applyFont="1" applyAlignment="1">
      <alignment horizontal="left" vertical="center"/>
    </xf>
    <xf numFmtId="2" fontId="12" fillId="0" borderId="0" xfId="4" applyNumberFormat="1" applyFont="1" applyAlignment="1">
      <alignment vertical="center"/>
    </xf>
    <xf numFmtId="0" fontId="13" fillId="0" borderId="0" xfId="0" applyFont="1"/>
    <xf numFmtId="165" fontId="8" fillId="0" borderId="0" xfId="0" applyNumberFormat="1" applyFont="1" applyAlignment="1">
      <alignment horizontal="center" vertical="center"/>
    </xf>
    <xf numFmtId="0" fontId="10" fillId="3" borderId="0" xfId="0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0" fontId="13" fillId="0" borderId="0" xfId="1" applyFont="1"/>
    <xf numFmtId="1" fontId="13" fillId="0" borderId="0" xfId="1" applyNumberFormat="1" applyFont="1"/>
    <xf numFmtId="0" fontId="7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5" fontId="7" fillId="3" borderId="3" xfId="3" applyNumberFormat="1" applyFont="1" applyFill="1" applyBorder="1" applyAlignment="1">
      <alignment horizontal="center" vertical="center" wrapText="1"/>
    </xf>
    <xf numFmtId="165" fontId="7" fillId="3" borderId="5" xfId="3" applyNumberFormat="1" applyFont="1" applyFill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center" vertical="center" wrapText="1"/>
    </xf>
    <xf numFmtId="2" fontId="7" fillId="3" borderId="6" xfId="3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" fontId="7" fillId="3" borderId="2" xfId="3" applyNumberFormat="1" applyFont="1" applyFill="1" applyBorder="1" applyAlignment="1">
      <alignment horizontal="center" vertical="center" wrapText="1"/>
    </xf>
    <xf numFmtId="1" fontId="7" fillId="3" borderId="6" xfId="3" applyNumberFormat="1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6" xfId="3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4" fontId="8" fillId="2" borderId="0" xfId="1" applyNumberFormat="1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8" xfId="0" applyFont="1" applyBorder="1" applyAlignment="1">
      <alignment horizontal="right"/>
    </xf>
    <xf numFmtId="0" fontId="7" fillId="3" borderId="10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4" xfId="2" xr:uid="{00000000-0005-0000-0000-000002000000}"/>
    <cellStyle name="Обычный 5 2" xfId="4" xr:uid="{00000000-0005-0000-0000-000003000000}"/>
    <cellStyle name="Обычный_Стартовый протокол Смирнов_20101106_Results" xfId="3" xr:uid="{00000000-0005-0000-0000-000004000000}"/>
  </cellStyles>
  <dxfs count="4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115845</xdr:colOff>
      <xdr:row>0</xdr:row>
      <xdr:rowOff>84274</xdr:rowOff>
    </xdr:from>
    <xdr:to>
      <xdr:col>2</xdr:col>
      <xdr:colOff>105547</xdr:colOff>
      <xdr:row>5</xdr:row>
      <xdr:rowOff>231631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443FDA4-451C-4506-8AF0-3ECADB473B3C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5" y="84274"/>
          <a:ext cx="789802" cy="871257"/>
        </a:xfrm>
        <a:prstGeom prst="rect">
          <a:avLst/>
        </a:prstGeom>
      </xdr:spPr>
    </xdr:pic>
    <xdr:clientData/>
  </xdr:twoCellAnchor>
  <xdr:twoCellAnchor editAs="oneCell">
    <xdr:from>
      <xdr:col>2</xdr:col>
      <xdr:colOff>390986</xdr:colOff>
      <xdr:row>0</xdr:row>
      <xdr:rowOff>122400</xdr:rowOff>
    </xdr:from>
    <xdr:to>
      <xdr:col>3</xdr:col>
      <xdr:colOff>91137</xdr:colOff>
      <xdr:row>5</xdr:row>
      <xdr:rowOff>274119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5F1A78C-2F54-4376-A50D-B303C2C7B8E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086" y="122400"/>
          <a:ext cx="992087" cy="875619"/>
        </a:xfrm>
        <a:prstGeom prst="rect">
          <a:avLst/>
        </a:prstGeom>
      </xdr:spPr>
    </xdr:pic>
    <xdr:clientData/>
  </xdr:twoCellAnchor>
  <xdr:twoCellAnchor editAs="oneCell">
    <xdr:from>
      <xdr:col>21</xdr:col>
      <xdr:colOff>586154</xdr:colOff>
      <xdr:row>0</xdr:row>
      <xdr:rowOff>94203</xdr:rowOff>
    </xdr:from>
    <xdr:to>
      <xdr:col>22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4FD46F96-F540-46AA-ABFB-15BDEB88C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6254" y="94203"/>
          <a:ext cx="677113" cy="74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115845</xdr:colOff>
      <xdr:row>0</xdr:row>
      <xdr:rowOff>84274</xdr:rowOff>
    </xdr:from>
    <xdr:to>
      <xdr:col>2</xdr:col>
      <xdr:colOff>105547</xdr:colOff>
      <xdr:row>5</xdr:row>
      <xdr:rowOff>231631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32C8FEF-550A-4EE8-9B43-A2522498B7D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45" y="84274"/>
          <a:ext cx="789802" cy="871257"/>
        </a:xfrm>
        <a:prstGeom prst="rect">
          <a:avLst/>
        </a:prstGeom>
      </xdr:spPr>
    </xdr:pic>
    <xdr:clientData/>
  </xdr:twoCellAnchor>
  <xdr:twoCellAnchor editAs="oneCell">
    <xdr:from>
      <xdr:col>2</xdr:col>
      <xdr:colOff>390986</xdr:colOff>
      <xdr:row>0</xdr:row>
      <xdr:rowOff>122400</xdr:rowOff>
    </xdr:from>
    <xdr:to>
      <xdr:col>3</xdr:col>
      <xdr:colOff>91137</xdr:colOff>
      <xdr:row>5</xdr:row>
      <xdr:rowOff>274119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B7FA42D-DA5C-4C19-8D36-60F6FF012F6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086" y="122400"/>
          <a:ext cx="1005076" cy="875619"/>
        </a:xfrm>
        <a:prstGeom prst="rect">
          <a:avLst/>
        </a:prstGeom>
      </xdr:spPr>
    </xdr:pic>
    <xdr:clientData/>
  </xdr:twoCellAnchor>
  <xdr:twoCellAnchor editAs="oneCell">
    <xdr:from>
      <xdr:col>23</xdr:col>
      <xdr:colOff>586154</xdr:colOff>
      <xdr:row>0</xdr:row>
      <xdr:rowOff>94203</xdr:rowOff>
    </xdr:from>
    <xdr:to>
      <xdr:col>24</xdr:col>
      <xdr:colOff>425067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4436C91F-D361-4AB6-856F-6655E9398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8329" y="94203"/>
          <a:ext cx="677113" cy="821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4"/>
  <sheetViews>
    <sheetView zoomScale="55" zoomScaleNormal="55" workbookViewId="0">
      <selection activeCell="D64" sqref="D64"/>
    </sheetView>
  </sheetViews>
  <sheetFormatPr defaultColWidth="9.140625" defaultRowHeight="12.75" x14ac:dyDescent="0.2"/>
  <cols>
    <col min="1" max="2" width="6" style="66" customWidth="1"/>
    <col min="3" max="3" width="19.5703125" style="66" customWidth="1"/>
    <col min="4" max="4" width="39.28515625" style="66" customWidth="1"/>
    <col min="5" max="5" width="16.42578125" style="66" customWidth="1"/>
    <col min="6" max="6" width="10.42578125" style="66" customWidth="1"/>
    <col min="7" max="7" width="24" style="66" customWidth="1"/>
    <col min="8" max="8" width="5.7109375" style="66" customWidth="1"/>
    <col min="9" max="17" width="4.85546875" style="66" customWidth="1"/>
    <col min="18" max="18" width="10.28515625" style="67" customWidth="1"/>
    <col min="19" max="19" width="8" style="66" customWidth="1"/>
    <col min="20" max="20" width="7.42578125" style="66" customWidth="1"/>
    <col min="21" max="21" width="7" style="66" customWidth="1"/>
    <col min="22" max="22" width="12.5703125" style="66" customWidth="1"/>
    <col min="23" max="23" width="12.42578125" style="66" customWidth="1"/>
    <col min="24" max="16384" width="9.140625" style="66"/>
  </cols>
  <sheetData>
    <row r="1" spans="1:25" s="1" customFormat="1" ht="2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</row>
    <row r="2" spans="1:25" s="1" customFormat="1" ht="7.5" customHeight="1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</row>
    <row r="3" spans="1:25" s="1" customFormat="1" ht="2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1:25" s="1" customFormat="1" ht="0.7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Y4" s="23"/>
    </row>
    <row r="5" spans="1:25" s="1" customFormat="1" ht="6.75" customHeight="1" x14ac:dyDescent="0.25">
      <c r="A5" s="89" t="s">
        <v>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Y5" s="23"/>
    </row>
    <row r="6" spans="1:25" s="2" customFormat="1" ht="22.5" customHeight="1" x14ac:dyDescent="0.35">
      <c r="A6" s="90" t="s">
        <v>63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Y6" s="23"/>
    </row>
    <row r="7" spans="1:25" s="1" customFormat="1" ht="21" x14ac:dyDescent="0.25">
      <c r="A7" s="90" t="s">
        <v>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Y7" s="23"/>
    </row>
    <row r="8" spans="1:25" s="1" customFormat="1" ht="4.5" customHeight="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Y8" s="23"/>
    </row>
    <row r="9" spans="1:25" s="1" customFormat="1" ht="21" x14ac:dyDescent="0.25">
      <c r="A9" s="90" t="s">
        <v>62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Y9" s="23"/>
    </row>
    <row r="10" spans="1:25" s="1" customFormat="1" ht="21" x14ac:dyDescent="0.25">
      <c r="A10" s="91" t="s">
        <v>4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Y10" s="23"/>
    </row>
    <row r="11" spans="1:25" s="1" customFormat="1" ht="21" x14ac:dyDescent="0.25">
      <c r="A11" s="90" t="s">
        <v>101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Y11" s="23"/>
    </row>
    <row r="12" spans="1:25" s="1" customFormat="1" ht="8.25" customHeight="1" x14ac:dyDescent="0.25">
      <c r="A12" s="88" t="s">
        <v>2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Y12" s="23"/>
    </row>
    <row r="13" spans="1:25" s="11" customFormat="1" ht="17.25" x14ac:dyDescent="0.25">
      <c r="A13" s="85" t="s">
        <v>5</v>
      </c>
      <c r="B13" s="85"/>
      <c r="C13" s="85"/>
      <c r="D13" s="85"/>
      <c r="E13" s="3"/>
      <c r="F13" s="4"/>
      <c r="G13" s="4" t="s">
        <v>6</v>
      </c>
      <c r="H13" s="86">
        <v>0.72152777777777777</v>
      </c>
      <c r="I13" s="86"/>
      <c r="J13" s="5"/>
      <c r="K13" s="5"/>
      <c r="L13" s="5"/>
      <c r="M13" s="5"/>
      <c r="N13" s="5"/>
      <c r="O13" s="5"/>
      <c r="P13" s="5"/>
      <c r="Q13" s="5"/>
      <c r="R13" s="6"/>
      <c r="S13" s="5"/>
      <c r="T13" s="7"/>
      <c r="U13" s="8"/>
      <c r="V13" s="9"/>
      <c r="W13" s="10" t="s">
        <v>7</v>
      </c>
      <c r="Y13" s="23"/>
    </row>
    <row r="14" spans="1:25" s="11" customFormat="1" ht="17.25" x14ac:dyDescent="0.25">
      <c r="A14" s="85" t="s">
        <v>64</v>
      </c>
      <c r="B14" s="85"/>
      <c r="C14" s="85"/>
      <c r="D14" s="85"/>
      <c r="E14" s="3"/>
      <c r="F14" s="4"/>
      <c r="G14" s="4" t="s">
        <v>8</v>
      </c>
      <c r="H14" s="86">
        <v>0.74444444444444446</v>
      </c>
      <c r="I14" s="86"/>
      <c r="J14" s="5"/>
      <c r="K14" s="5"/>
      <c r="L14" s="5"/>
      <c r="M14" s="5"/>
      <c r="N14" s="5"/>
      <c r="O14" s="5"/>
      <c r="P14" s="5"/>
      <c r="Q14" s="5"/>
      <c r="R14" s="6"/>
      <c r="S14" s="5"/>
      <c r="T14" s="7"/>
      <c r="U14" s="8"/>
      <c r="V14" s="9"/>
      <c r="W14" s="12" t="s">
        <v>65</v>
      </c>
      <c r="Y14" s="23"/>
    </row>
    <row r="15" spans="1:25" s="11" customFormat="1" ht="17.25" x14ac:dyDescent="0.25">
      <c r="A15" s="68" t="s">
        <v>9</v>
      </c>
      <c r="B15" s="68"/>
      <c r="C15" s="68"/>
      <c r="D15" s="68"/>
      <c r="E15" s="68"/>
      <c r="F15" s="68"/>
      <c r="G15" s="68"/>
      <c r="H15" s="87" t="s">
        <v>10</v>
      </c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Y15" s="23"/>
    </row>
    <row r="16" spans="1:25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84" t="s">
        <v>11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Y16" s="23"/>
    </row>
    <row r="17" spans="1:25" s="11" customFormat="1" ht="21" x14ac:dyDescent="0.25">
      <c r="A17" s="13" t="s">
        <v>12</v>
      </c>
      <c r="B17" s="14"/>
      <c r="C17" s="14"/>
      <c r="D17" s="15"/>
      <c r="E17" s="16"/>
      <c r="F17" s="13"/>
      <c r="G17" s="92" t="s">
        <v>66</v>
      </c>
      <c r="H17" s="84" t="s">
        <v>13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Y17" s="23"/>
    </row>
    <row r="18" spans="1:25" s="11" customFormat="1" ht="21" x14ac:dyDescent="0.25">
      <c r="A18" s="13" t="s">
        <v>14</v>
      </c>
      <c r="B18" s="14"/>
      <c r="C18" s="14"/>
      <c r="D18" s="15"/>
      <c r="E18" s="16"/>
      <c r="F18" s="13"/>
      <c r="G18" s="92" t="s">
        <v>67</v>
      </c>
      <c r="H18" s="84" t="s">
        <v>15</v>
      </c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Y18" s="23"/>
    </row>
    <row r="19" spans="1:25" s="11" customFormat="1" ht="21" x14ac:dyDescent="0.35">
      <c r="A19" s="13" t="s">
        <v>16</v>
      </c>
      <c r="B19" s="17"/>
      <c r="C19" s="17"/>
      <c r="D19" s="18"/>
      <c r="E19" s="16"/>
      <c r="F19" s="18"/>
      <c r="G19" s="93" t="s">
        <v>68</v>
      </c>
      <c r="H19" s="19" t="s">
        <v>17</v>
      </c>
      <c r="I19" s="19"/>
      <c r="J19" s="19"/>
      <c r="K19" s="19"/>
      <c r="L19" s="19"/>
      <c r="Q19" s="19"/>
      <c r="R19" s="20">
        <v>25</v>
      </c>
      <c r="S19" s="11" t="s">
        <v>18</v>
      </c>
      <c r="T19" s="21" t="s">
        <v>19</v>
      </c>
      <c r="U19" s="22" t="s">
        <v>20</v>
      </c>
      <c r="V19" s="20">
        <v>100</v>
      </c>
      <c r="W19" s="23" t="s">
        <v>21</v>
      </c>
      <c r="Y19" s="23"/>
    </row>
    <row r="20" spans="1:25" s="11" customFormat="1" ht="7.5" customHeight="1" x14ac:dyDescent="0.25">
      <c r="A20" s="4"/>
      <c r="B20" s="24"/>
      <c r="C20" s="24"/>
      <c r="D20" s="4"/>
      <c r="E20" s="3"/>
      <c r="F20" s="4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6"/>
      <c r="T20" s="7"/>
      <c r="U20" s="8"/>
      <c r="V20" s="4"/>
      <c r="W20" s="4"/>
      <c r="Y20" s="23"/>
    </row>
    <row r="21" spans="1:25" s="28" customFormat="1" ht="17.25" customHeight="1" x14ac:dyDescent="0.3">
      <c r="A21" s="76" t="s">
        <v>22</v>
      </c>
      <c r="B21" s="80" t="s">
        <v>23</v>
      </c>
      <c r="C21" s="80" t="s">
        <v>24</v>
      </c>
      <c r="D21" s="80" t="s">
        <v>25</v>
      </c>
      <c r="E21" s="82" t="s">
        <v>26</v>
      </c>
      <c r="F21" s="80" t="s">
        <v>27</v>
      </c>
      <c r="G21" s="80" t="s">
        <v>28</v>
      </c>
      <c r="H21" s="70" t="s">
        <v>29</v>
      </c>
      <c r="I21" s="71"/>
      <c r="J21" s="71"/>
      <c r="K21" s="71"/>
      <c r="L21" s="71"/>
      <c r="M21" s="71"/>
      <c r="N21" s="71"/>
      <c r="O21" s="71"/>
      <c r="P21" s="71"/>
      <c r="Q21" s="71"/>
      <c r="R21" s="78" t="s">
        <v>30</v>
      </c>
      <c r="S21" s="72" t="s">
        <v>31</v>
      </c>
      <c r="T21" s="73"/>
      <c r="U21" s="74" t="s">
        <v>32</v>
      </c>
      <c r="V21" s="76" t="s">
        <v>33</v>
      </c>
      <c r="W21" s="76" t="s">
        <v>34</v>
      </c>
      <c r="Y21" s="23"/>
    </row>
    <row r="22" spans="1:25" s="28" customFormat="1" ht="34.5" x14ac:dyDescent="0.3">
      <c r="A22" s="77"/>
      <c r="B22" s="81"/>
      <c r="C22" s="81"/>
      <c r="D22" s="81"/>
      <c r="E22" s="83"/>
      <c r="F22" s="81"/>
      <c r="G22" s="81"/>
      <c r="H22" s="29">
        <v>1</v>
      </c>
      <c r="I22" s="29">
        <v>2</v>
      </c>
      <c r="J22" s="29">
        <v>3</v>
      </c>
      <c r="K22" s="29">
        <v>4</v>
      </c>
      <c r="L22" s="29">
        <v>5</v>
      </c>
      <c r="M22" s="29">
        <v>6</v>
      </c>
      <c r="N22" s="29">
        <v>7</v>
      </c>
      <c r="O22" s="29">
        <v>8</v>
      </c>
      <c r="P22" s="29">
        <v>9</v>
      </c>
      <c r="Q22" s="29">
        <v>10</v>
      </c>
      <c r="R22" s="79"/>
      <c r="S22" s="30" t="s">
        <v>35</v>
      </c>
      <c r="T22" s="30" t="s">
        <v>36</v>
      </c>
      <c r="U22" s="75"/>
      <c r="V22" s="77"/>
      <c r="W22" s="77"/>
      <c r="Y22" s="23"/>
    </row>
    <row r="23" spans="1:25" s="11" customFormat="1" ht="16.5" customHeight="1" x14ac:dyDescent="0.25">
      <c r="A23" s="31">
        <v>1</v>
      </c>
      <c r="B23" s="32">
        <v>60</v>
      </c>
      <c r="C23" s="33" t="s">
        <v>69</v>
      </c>
      <c r="D23" s="34" t="s">
        <v>70</v>
      </c>
      <c r="E23" s="35">
        <v>37706</v>
      </c>
      <c r="F23" s="33" t="s">
        <v>46</v>
      </c>
      <c r="G23" s="33" t="s">
        <v>58</v>
      </c>
      <c r="H23" s="36">
        <v>3</v>
      </c>
      <c r="I23" s="37"/>
      <c r="J23" s="36">
        <v>2</v>
      </c>
      <c r="K23" s="37"/>
      <c r="L23" s="36"/>
      <c r="M23" s="37">
        <v>3</v>
      </c>
      <c r="N23" s="37">
        <v>2</v>
      </c>
      <c r="O23" s="36"/>
      <c r="P23" s="37">
        <v>1</v>
      </c>
      <c r="Q23" s="36"/>
      <c r="R23" s="37">
        <v>12</v>
      </c>
      <c r="S23" s="38">
        <v>60</v>
      </c>
      <c r="T23" s="38"/>
      <c r="U23" s="39">
        <v>71</v>
      </c>
      <c r="V23" s="37" t="s">
        <v>37</v>
      </c>
      <c r="W23" s="31"/>
      <c r="Y23" s="23"/>
    </row>
    <row r="24" spans="1:25" s="11" customFormat="1" ht="17.25" customHeight="1" x14ac:dyDescent="0.25">
      <c r="A24" s="31">
        <v>2</v>
      </c>
      <c r="B24" s="32">
        <v>59</v>
      </c>
      <c r="C24" s="33" t="s">
        <v>71</v>
      </c>
      <c r="D24" s="34" t="s">
        <v>72</v>
      </c>
      <c r="E24" s="35">
        <v>37941</v>
      </c>
      <c r="F24" s="33" t="s">
        <v>46</v>
      </c>
      <c r="G24" s="33" t="s">
        <v>58</v>
      </c>
      <c r="H24" s="36"/>
      <c r="I24" s="36"/>
      <c r="J24" s="37"/>
      <c r="K24" s="36"/>
      <c r="L24" s="37"/>
      <c r="M24" s="36">
        <v>5</v>
      </c>
      <c r="N24" s="37">
        <v>1</v>
      </c>
      <c r="O24" s="37"/>
      <c r="P24" s="36">
        <v>5</v>
      </c>
      <c r="Q24" s="36">
        <v>2</v>
      </c>
      <c r="R24" s="37">
        <v>4</v>
      </c>
      <c r="S24" s="38">
        <v>40</v>
      </c>
      <c r="T24" s="38"/>
      <c r="U24" s="39">
        <v>53</v>
      </c>
      <c r="V24" s="37" t="s">
        <v>37</v>
      </c>
      <c r="W24" s="31"/>
      <c r="Y24" s="23"/>
    </row>
    <row r="25" spans="1:25" s="11" customFormat="1" ht="16.5" customHeight="1" x14ac:dyDescent="0.25">
      <c r="A25" s="31">
        <v>3</v>
      </c>
      <c r="B25" s="32">
        <v>61</v>
      </c>
      <c r="C25" s="33" t="s">
        <v>73</v>
      </c>
      <c r="D25" s="34" t="s">
        <v>74</v>
      </c>
      <c r="E25" s="35">
        <v>38505</v>
      </c>
      <c r="F25" s="33" t="s">
        <v>37</v>
      </c>
      <c r="G25" s="33" t="s">
        <v>58</v>
      </c>
      <c r="H25" s="36"/>
      <c r="I25" s="36">
        <v>3</v>
      </c>
      <c r="J25" s="36"/>
      <c r="K25" s="36"/>
      <c r="L25" s="36">
        <v>2</v>
      </c>
      <c r="M25" s="36">
        <v>1</v>
      </c>
      <c r="N25" s="37"/>
      <c r="O25" s="36">
        <v>3</v>
      </c>
      <c r="P25" s="36">
        <v>3</v>
      </c>
      <c r="Q25" s="37"/>
      <c r="R25" s="37">
        <v>6</v>
      </c>
      <c r="S25" s="38">
        <v>40</v>
      </c>
      <c r="T25" s="38"/>
      <c r="U25" s="39">
        <v>52</v>
      </c>
      <c r="V25" s="37" t="s">
        <v>37</v>
      </c>
      <c r="W25" s="31"/>
      <c r="Y25" s="23"/>
    </row>
    <row r="26" spans="1:25" s="11" customFormat="1" ht="16.5" customHeight="1" x14ac:dyDescent="0.25">
      <c r="A26" s="31">
        <v>4</v>
      </c>
      <c r="B26" s="32">
        <v>62</v>
      </c>
      <c r="C26" s="33" t="s">
        <v>75</v>
      </c>
      <c r="D26" s="34" t="s">
        <v>76</v>
      </c>
      <c r="E26" s="35">
        <v>39137</v>
      </c>
      <c r="F26" s="33" t="s">
        <v>37</v>
      </c>
      <c r="G26" s="33" t="s">
        <v>58</v>
      </c>
      <c r="H26" s="37">
        <v>2</v>
      </c>
      <c r="I26" s="37"/>
      <c r="J26" s="37">
        <v>5</v>
      </c>
      <c r="K26" s="37">
        <v>5</v>
      </c>
      <c r="L26" s="36">
        <v>1</v>
      </c>
      <c r="M26" s="37"/>
      <c r="N26" s="36"/>
      <c r="O26" s="37">
        <v>1</v>
      </c>
      <c r="P26" s="36"/>
      <c r="Q26" s="36">
        <v>4</v>
      </c>
      <c r="R26" s="37">
        <v>3</v>
      </c>
      <c r="S26" s="38">
        <v>20</v>
      </c>
      <c r="T26" s="38"/>
      <c r="U26" s="39">
        <v>38</v>
      </c>
      <c r="V26" s="37" t="s">
        <v>37</v>
      </c>
      <c r="W26" s="31"/>
      <c r="Y26" s="23"/>
    </row>
    <row r="27" spans="1:25" s="11" customFormat="1" ht="16.5" customHeight="1" x14ac:dyDescent="0.25">
      <c r="A27" s="31">
        <v>5</v>
      </c>
      <c r="B27" s="32">
        <v>64</v>
      </c>
      <c r="C27" s="33" t="s">
        <v>77</v>
      </c>
      <c r="D27" s="34" t="s">
        <v>78</v>
      </c>
      <c r="E27" s="35">
        <v>40017</v>
      </c>
      <c r="F27" s="33" t="s">
        <v>38</v>
      </c>
      <c r="G27" s="33" t="s">
        <v>58</v>
      </c>
      <c r="H27" s="37">
        <v>1</v>
      </c>
      <c r="I27" s="36"/>
      <c r="J27" s="37"/>
      <c r="K27" s="37">
        <v>3</v>
      </c>
      <c r="L27" s="36"/>
      <c r="M27" s="36"/>
      <c r="N27" s="36">
        <v>3</v>
      </c>
      <c r="O27" s="37">
        <v>5</v>
      </c>
      <c r="P27" s="37"/>
      <c r="Q27" s="37"/>
      <c r="R27" s="37">
        <v>10</v>
      </c>
      <c r="S27" s="38">
        <v>20</v>
      </c>
      <c r="T27" s="38"/>
      <c r="U27" s="39">
        <v>32</v>
      </c>
      <c r="V27" s="37" t="s">
        <v>38</v>
      </c>
      <c r="W27" s="31"/>
      <c r="Y27" s="23"/>
    </row>
    <row r="28" spans="1:25" s="11" customFormat="1" ht="16.5" customHeight="1" x14ac:dyDescent="0.25">
      <c r="A28" s="31">
        <v>6</v>
      </c>
      <c r="B28" s="32">
        <v>63</v>
      </c>
      <c r="C28" s="33" t="s">
        <v>75</v>
      </c>
      <c r="D28" s="34" t="s">
        <v>79</v>
      </c>
      <c r="E28" s="35">
        <v>39348</v>
      </c>
      <c r="F28" s="33" t="s">
        <v>37</v>
      </c>
      <c r="G28" s="33" t="s">
        <v>58</v>
      </c>
      <c r="H28" s="36">
        <v>5</v>
      </c>
      <c r="I28" s="36"/>
      <c r="J28" s="36"/>
      <c r="K28" s="36"/>
      <c r="L28" s="36"/>
      <c r="M28" s="36"/>
      <c r="N28" s="36">
        <v>5</v>
      </c>
      <c r="O28" s="36"/>
      <c r="P28" s="37"/>
      <c r="Q28" s="36"/>
      <c r="R28" s="37">
        <v>8</v>
      </c>
      <c r="S28" s="38"/>
      <c r="T28" s="38"/>
      <c r="U28" s="39">
        <v>10</v>
      </c>
      <c r="V28" s="37" t="s">
        <v>38</v>
      </c>
      <c r="W28" s="31"/>
      <c r="Y28" s="23"/>
    </row>
    <row r="29" spans="1:25" s="11" customFormat="1" ht="16.5" customHeight="1" x14ac:dyDescent="0.25">
      <c r="A29" s="31">
        <v>7</v>
      </c>
      <c r="B29" s="32">
        <v>136</v>
      </c>
      <c r="C29" s="33" t="s">
        <v>80</v>
      </c>
      <c r="D29" s="34" t="s">
        <v>81</v>
      </c>
      <c r="E29" s="35">
        <v>38712</v>
      </c>
      <c r="F29" s="33" t="s">
        <v>37</v>
      </c>
      <c r="G29" s="33" t="s">
        <v>60</v>
      </c>
      <c r="H29" s="36"/>
      <c r="I29" s="37"/>
      <c r="J29" s="36">
        <v>1</v>
      </c>
      <c r="K29" s="36"/>
      <c r="L29" s="36">
        <v>3</v>
      </c>
      <c r="M29" s="36"/>
      <c r="N29" s="36"/>
      <c r="O29" s="37"/>
      <c r="P29" s="36"/>
      <c r="Q29" s="37"/>
      <c r="R29" s="37">
        <v>5</v>
      </c>
      <c r="S29" s="38"/>
      <c r="T29" s="38"/>
      <c r="U29" s="39">
        <v>4</v>
      </c>
      <c r="V29" s="37" t="s">
        <v>38</v>
      </c>
      <c r="W29" s="31"/>
      <c r="Y29" s="23"/>
    </row>
    <row r="30" spans="1:25" s="11" customFormat="1" ht="17.25" customHeight="1" x14ac:dyDescent="0.25">
      <c r="A30" s="31">
        <v>8</v>
      </c>
      <c r="B30" s="32">
        <v>195</v>
      </c>
      <c r="C30" s="33" t="s">
        <v>82</v>
      </c>
      <c r="D30" s="34" t="s">
        <v>83</v>
      </c>
      <c r="E30" s="35">
        <v>38956</v>
      </c>
      <c r="F30" s="33" t="s">
        <v>38</v>
      </c>
      <c r="G30" s="33" t="s">
        <v>59</v>
      </c>
      <c r="H30" s="36"/>
      <c r="I30" s="36"/>
      <c r="J30" s="36"/>
      <c r="K30" s="36"/>
      <c r="L30" s="36"/>
      <c r="M30" s="37"/>
      <c r="N30" s="36"/>
      <c r="O30" s="36"/>
      <c r="P30" s="36"/>
      <c r="Q30" s="36"/>
      <c r="R30" s="37">
        <v>7</v>
      </c>
      <c r="S30" s="38"/>
      <c r="T30" s="38"/>
      <c r="U30" s="39">
        <v>0</v>
      </c>
      <c r="V30" s="37"/>
      <c r="W30" s="31"/>
      <c r="Y30" s="23"/>
    </row>
    <row r="31" spans="1:25" s="11" customFormat="1" ht="16.5" customHeight="1" x14ac:dyDescent="0.25">
      <c r="A31" s="31">
        <v>9</v>
      </c>
      <c r="B31" s="32">
        <v>207</v>
      </c>
      <c r="C31" s="33" t="s">
        <v>84</v>
      </c>
      <c r="D31" s="34" t="s">
        <v>85</v>
      </c>
      <c r="E31" s="35">
        <v>38473</v>
      </c>
      <c r="F31" s="33" t="s">
        <v>37</v>
      </c>
      <c r="G31" s="33" t="s">
        <v>61</v>
      </c>
      <c r="H31" s="36"/>
      <c r="I31" s="36">
        <v>1</v>
      </c>
      <c r="J31" s="37"/>
      <c r="K31" s="36"/>
      <c r="L31" s="36"/>
      <c r="M31" s="36"/>
      <c r="N31" s="36"/>
      <c r="O31" s="36"/>
      <c r="P31" s="36"/>
      <c r="Q31" s="36"/>
      <c r="R31" s="37">
        <v>9</v>
      </c>
      <c r="S31" s="38"/>
      <c r="T31" s="38">
        <v>20</v>
      </c>
      <c r="U31" s="39">
        <v>-19</v>
      </c>
      <c r="V31" s="37"/>
      <c r="W31" s="31"/>
      <c r="Y31" s="23"/>
    </row>
    <row r="32" spans="1:25" s="11" customFormat="1" ht="16.5" customHeight="1" x14ac:dyDescent="0.25">
      <c r="A32" s="31" t="s">
        <v>86</v>
      </c>
      <c r="B32" s="32">
        <v>135</v>
      </c>
      <c r="C32" s="33" t="s">
        <v>87</v>
      </c>
      <c r="D32" s="34" t="s">
        <v>88</v>
      </c>
      <c r="E32" s="35">
        <v>38092</v>
      </c>
      <c r="F32" s="33" t="s">
        <v>37</v>
      </c>
      <c r="G32" s="33" t="s">
        <v>60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7"/>
      <c r="S32" s="38"/>
      <c r="T32" s="38"/>
      <c r="U32" s="39">
        <v>0</v>
      </c>
      <c r="V32" s="37"/>
      <c r="W32" s="37" t="s">
        <v>89</v>
      </c>
      <c r="Y32" s="23"/>
    </row>
    <row r="33" spans="1:25" s="11" customFormat="1" ht="36" customHeight="1" x14ac:dyDescent="0.25">
      <c r="A33" s="31" t="s">
        <v>86</v>
      </c>
      <c r="B33" s="32">
        <v>137</v>
      </c>
      <c r="C33" s="33" t="s">
        <v>90</v>
      </c>
      <c r="D33" s="34" t="s">
        <v>91</v>
      </c>
      <c r="E33" s="35">
        <v>38778</v>
      </c>
      <c r="F33" s="33" t="s">
        <v>37</v>
      </c>
      <c r="G33" s="40" t="s">
        <v>60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7"/>
      <c r="S33" s="38"/>
      <c r="T33" s="38">
        <v>40</v>
      </c>
      <c r="U33" s="39">
        <v>-40</v>
      </c>
      <c r="V33" s="37"/>
      <c r="W33" s="37" t="s">
        <v>92</v>
      </c>
      <c r="Y33" s="23"/>
    </row>
    <row r="34" spans="1:25" s="11" customFormat="1" ht="16.5" customHeight="1" x14ac:dyDescent="0.25">
      <c r="A34" s="31" t="s">
        <v>86</v>
      </c>
      <c r="B34" s="32">
        <v>221</v>
      </c>
      <c r="C34" s="33" t="s">
        <v>93</v>
      </c>
      <c r="D34" s="34" t="s">
        <v>94</v>
      </c>
      <c r="E34" s="35">
        <v>37815</v>
      </c>
      <c r="F34" s="33" t="s">
        <v>37</v>
      </c>
      <c r="G34" s="33" t="s">
        <v>95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7"/>
      <c r="S34" s="38"/>
      <c r="T34" s="38">
        <v>40</v>
      </c>
      <c r="U34" s="39">
        <v>-40</v>
      </c>
      <c r="V34" s="37"/>
      <c r="W34" s="37" t="s">
        <v>92</v>
      </c>
      <c r="Y34" s="23"/>
    </row>
    <row r="35" spans="1:25" s="11" customFormat="1" ht="16.5" customHeight="1" x14ac:dyDescent="0.25">
      <c r="A35" s="31" t="s">
        <v>86</v>
      </c>
      <c r="B35" s="32">
        <v>138</v>
      </c>
      <c r="C35" s="33" t="s">
        <v>96</v>
      </c>
      <c r="D35" s="34" t="s">
        <v>97</v>
      </c>
      <c r="E35" s="35">
        <v>38946</v>
      </c>
      <c r="F35" s="33" t="s">
        <v>38</v>
      </c>
      <c r="G35" s="33" t="s">
        <v>60</v>
      </c>
      <c r="H35" s="37"/>
      <c r="I35" s="36"/>
      <c r="J35" s="36"/>
      <c r="K35" s="36"/>
      <c r="L35" s="36"/>
      <c r="M35" s="36"/>
      <c r="N35" s="36"/>
      <c r="O35" s="36"/>
      <c r="P35" s="36"/>
      <c r="Q35" s="36"/>
      <c r="R35" s="37"/>
      <c r="S35" s="38"/>
      <c r="T35" s="38">
        <v>40</v>
      </c>
      <c r="U35" s="39">
        <v>-40</v>
      </c>
      <c r="V35" s="37"/>
      <c r="W35" s="37" t="s">
        <v>92</v>
      </c>
      <c r="Y35" s="23"/>
    </row>
    <row r="36" spans="1:25" s="11" customFormat="1" ht="16.5" customHeight="1" x14ac:dyDescent="0.25">
      <c r="A36" s="31" t="s">
        <v>86</v>
      </c>
      <c r="B36" s="32">
        <v>219</v>
      </c>
      <c r="C36" s="33" t="s">
        <v>98</v>
      </c>
      <c r="D36" s="34" t="s">
        <v>99</v>
      </c>
      <c r="E36" s="35">
        <v>38931</v>
      </c>
      <c r="F36" s="33" t="s">
        <v>37</v>
      </c>
      <c r="G36" s="33" t="s">
        <v>100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7"/>
      <c r="S36" s="38"/>
      <c r="T36" s="38">
        <v>40</v>
      </c>
      <c r="U36" s="39">
        <v>-40</v>
      </c>
      <c r="V36" s="37"/>
      <c r="W36" s="37" t="s">
        <v>92</v>
      </c>
      <c r="Y36" s="23"/>
    </row>
    <row r="37" spans="1:25" s="11" customFormat="1" ht="16.5" customHeight="1" x14ac:dyDescent="0.25">
      <c r="A37" s="41"/>
      <c r="B37" s="42"/>
      <c r="C37" s="17"/>
      <c r="D37" s="43"/>
      <c r="E37" s="44"/>
      <c r="F37" s="17"/>
      <c r="G37" s="17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24"/>
      <c r="S37" s="27"/>
      <c r="T37" s="27"/>
      <c r="U37" s="46"/>
      <c r="V37" s="24"/>
      <c r="W37" s="47"/>
      <c r="Y37" s="23"/>
    </row>
    <row r="38" spans="1:25" s="23" customFormat="1" ht="16.5" customHeight="1" x14ac:dyDescent="0.25">
      <c r="A38" s="68" t="s">
        <v>39</v>
      </c>
      <c r="B38" s="68"/>
      <c r="C38" s="68"/>
      <c r="D38" s="68"/>
      <c r="E38" s="48"/>
      <c r="F38" s="48"/>
      <c r="G38" s="48" t="s">
        <v>40</v>
      </c>
      <c r="H38" s="48"/>
      <c r="I38" s="48"/>
      <c r="J38" s="48"/>
      <c r="K38" s="48"/>
      <c r="L38" s="4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</row>
    <row r="39" spans="1:25" s="23" customFormat="1" ht="12.75" customHeight="1" x14ac:dyDescent="0.25">
      <c r="A39" s="18" t="s">
        <v>41</v>
      </c>
      <c r="B39" s="18"/>
      <c r="C39" s="49"/>
      <c r="D39" s="18"/>
      <c r="E39" s="16"/>
      <c r="F39" s="18"/>
      <c r="G39" s="50" t="s">
        <v>42</v>
      </c>
      <c r="H39" s="51">
        <v>5</v>
      </c>
      <c r="I39" s="14"/>
      <c r="J39" s="52" t="s">
        <v>43</v>
      </c>
      <c r="K39" s="53">
        <f>COUNTIF(F23:F36,"ЗМС")</f>
        <v>0</v>
      </c>
      <c r="M39" s="54"/>
      <c r="N39" s="55"/>
      <c r="O39" s="43"/>
      <c r="P39" s="43"/>
      <c r="Q39" s="43"/>
      <c r="R39" s="43"/>
      <c r="S39" s="43"/>
      <c r="T39" s="43"/>
      <c r="U39" s="43"/>
      <c r="V39" s="43"/>
      <c r="W39" s="43"/>
    </row>
    <row r="40" spans="1:25" s="23" customFormat="1" ht="12.75" customHeight="1" x14ac:dyDescent="0.25">
      <c r="A40" s="18" t="s">
        <v>44</v>
      </c>
      <c r="B40" s="18"/>
      <c r="C40" s="49"/>
      <c r="D40" s="18"/>
      <c r="E40" s="16"/>
      <c r="F40" s="18"/>
      <c r="G40" s="56" t="s">
        <v>45</v>
      </c>
      <c r="H40" s="17">
        <v>24</v>
      </c>
      <c r="I40" s="14"/>
      <c r="J40" s="52" t="s">
        <v>46</v>
      </c>
      <c r="K40" s="53">
        <f>COUNTIF(F23:F36,"МСМК")</f>
        <v>2</v>
      </c>
      <c r="M40" s="54"/>
      <c r="N40" s="55"/>
      <c r="O40" s="43"/>
      <c r="P40" s="43"/>
      <c r="Q40" s="43"/>
      <c r="R40" s="43"/>
      <c r="S40" s="43"/>
      <c r="T40" s="43"/>
      <c r="U40" s="43"/>
      <c r="V40" s="43"/>
      <c r="W40" s="43"/>
    </row>
    <row r="41" spans="1:25" s="23" customFormat="1" ht="12.75" customHeight="1" x14ac:dyDescent="0.25">
      <c r="A41" s="18"/>
      <c r="B41" s="18"/>
      <c r="C41" s="49"/>
      <c r="D41" s="18"/>
      <c r="E41" s="16"/>
      <c r="F41" s="18"/>
      <c r="G41" s="56" t="s">
        <v>47</v>
      </c>
      <c r="H41" s="17">
        <v>24</v>
      </c>
      <c r="I41" s="14"/>
      <c r="J41" s="52" t="s">
        <v>37</v>
      </c>
      <c r="K41" s="53">
        <f>COUNTIF(F23:F36,"МС")</f>
        <v>9</v>
      </c>
      <c r="M41" s="54"/>
      <c r="N41" s="55"/>
      <c r="O41" s="43"/>
      <c r="P41" s="43"/>
      <c r="Q41" s="43"/>
      <c r="R41" s="43"/>
      <c r="S41" s="43"/>
      <c r="T41" s="43"/>
      <c r="U41" s="43"/>
      <c r="V41" s="43"/>
      <c r="W41" s="43"/>
    </row>
    <row r="42" spans="1:25" s="23" customFormat="1" ht="12.75" customHeight="1" x14ac:dyDescent="0.25">
      <c r="A42" s="18"/>
      <c r="B42" s="18"/>
      <c r="C42" s="49"/>
      <c r="D42" s="18"/>
      <c r="E42" s="16"/>
      <c r="F42" s="18"/>
      <c r="G42" s="56" t="s">
        <v>48</v>
      </c>
      <c r="H42" s="17">
        <v>24</v>
      </c>
      <c r="I42" s="14"/>
      <c r="J42" s="52" t="s">
        <v>38</v>
      </c>
      <c r="K42" s="53">
        <f>COUNTIF(F23:F36,"КМС")</f>
        <v>3</v>
      </c>
      <c r="M42" s="54"/>
      <c r="N42" s="55"/>
      <c r="O42" s="43"/>
      <c r="P42" s="43"/>
      <c r="Q42" s="43"/>
      <c r="R42" s="43"/>
      <c r="S42" s="43"/>
      <c r="T42" s="43"/>
      <c r="U42" s="43"/>
      <c r="V42" s="43"/>
      <c r="W42" s="43"/>
    </row>
    <row r="43" spans="1:25" s="23" customFormat="1" ht="12.75" customHeight="1" x14ac:dyDescent="0.25">
      <c r="A43" s="18"/>
      <c r="B43" s="18"/>
      <c r="C43" s="49"/>
      <c r="D43" s="18"/>
      <c r="E43" s="16"/>
      <c r="F43" s="18"/>
      <c r="G43" s="56" t="s">
        <v>49</v>
      </c>
      <c r="H43" s="17">
        <f>COUNTIF(A23:A36,"НФ")</f>
        <v>5</v>
      </c>
      <c r="I43" s="14"/>
      <c r="J43" s="52" t="s">
        <v>50</v>
      </c>
      <c r="K43" s="53">
        <f>COUNTIF(F23:F36,"1 СР")</f>
        <v>0</v>
      </c>
      <c r="M43" s="54"/>
      <c r="N43" s="55"/>
      <c r="O43" s="43"/>
      <c r="P43" s="43"/>
      <c r="Q43" s="43"/>
      <c r="R43" s="43"/>
      <c r="S43" s="43"/>
      <c r="T43" s="43"/>
      <c r="U43" s="43"/>
      <c r="V43" s="43"/>
      <c r="W43" s="43"/>
    </row>
    <row r="44" spans="1:25" s="23" customFormat="1" ht="12.75" customHeight="1" x14ac:dyDescent="0.25">
      <c r="A44" s="18"/>
      <c r="B44" s="18"/>
      <c r="C44" s="49"/>
      <c r="D44" s="18"/>
      <c r="E44" s="16"/>
      <c r="F44" s="18"/>
      <c r="G44" s="56" t="s">
        <v>51</v>
      </c>
      <c r="H44" s="17">
        <f>COUNTIF(A23:A36,"ДСКВ")</f>
        <v>0</v>
      </c>
      <c r="I44" s="14"/>
      <c r="J44" s="57" t="s">
        <v>52</v>
      </c>
      <c r="K44" s="53">
        <f>COUNTIF(F23:F36,"2 СР")</f>
        <v>0</v>
      </c>
      <c r="M44" s="54"/>
      <c r="N44" s="55"/>
      <c r="O44" s="43"/>
      <c r="P44" s="43"/>
      <c r="Q44" s="43"/>
      <c r="R44" s="43"/>
      <c r="S44" s="43"/>
      <c r="T44" s="43"/>
      <c r="U44" s="43"/>
      <c r="V44" s="43"/>
      <c r="W44" s="43"/>
    </row>
    <row r="45" spans="1:25" s="23" customFormat="1" ht="12.75" customHeight="1" x14ac:dyDescent="0.25">
      <c r="A45" s="18"/>
      <c r="B45" s="18"/>
      <c r="C45" s="49"/>
      <c r="D45" s="18"/>
      <c r="E45" s="16"/>
      <c r="F45" s="18"/>
      <c r="G45" s="56" t="s">
        <v>53</v>
      </c>
      <c r="H45" s="17">
        <f>COUNTIF(A23:A36,"НС")</f>
        <v>0</v>
      </c>
      <c r="I45" s="15"/>
      <c r="J45" s="57" t="s">
        <v>54</v>
      </c>
      <c r="K45" s="53">
        <f>COUNTIF(F23:F36,"3 СР")</f>
        <v>0</v>
      </c>
      <c r="M45" s="54"/>
      <c r="N45" s="55"/>
      <c r="O45" s="43"/>
      <c r="P45" s="43"/>
      <c r="Q45" s="43"/>
      <c r="R45" s="43"/>
      <c r="S45" s="43"/>
      <c r="T45" s="43"/>
      <c r="U45" s="43"/>
      <c r="V45" s="43"/>
      <c r="W45" s="43"/>
      <c r="Y45" s="58"/>
    </row>
    <row r="46" spans="1:25" s="23" customFormat="1" ht="4.5" customHeight="1" x14ac:dyDescent="0.25">
      <c r="A46" s="18"/>
      <c r="B46" s="17"/>
      <c r="C46" s="17"/>
      <c r="D46" s="18"/>
      <c r="E46" s="16"/>
      <c r="F46" s="18"/>
      <c r="G46" s="18"/>
      <c r="H46" s="59"/>
      <c r="I46" s="59"/>
      <c r="J46" s="59"/>
      <c r="K46" s="59"/>
      <c r="L46" s="59"/>
      <c r="M46" s="54"/>
      <c r="N46" s="18"/>
      <c r="O46" s="18"/>
      <c r="P46" s="18"/>
      <c r="Y46" s="58"/>
    </row>
    <row r="47" spans="1:25" s="23" customFormat="1" ht="17.25" x14ac:dyDescent="0.25">
      <c r="A47" s="68"/>
      <c r="B47" s="68"/>
      <c r="C47" s="68"/>
      <c r="D47" s="68"/>
      <c r="E47" s="68" t="s">
        <v>55</v>
      </c>
      <c r="F47" s="68"/>
      <c r="G47" s="68"/>
      <c r="H47" s="68" t="s">
        <v>56</v>
      </c>
      <c r="I47" s="68"/>
      <c r="J47" s="68"/>
      <c r="K47" s="68"/>
      <c r="L47" s="68"/>
      <c r="M47" s="60"/>
      <c r="N47" s="60"/>
      <c r="O47" s="60"/>
      <c r="P47" s="48" t="s">
        <v>57</v>
      </c>
      <c r="Q47" s="48"/>
      <c r="R47" s="48"/>
      <c r="S47" s="60"/>
      <c r="T47" s="60"/>
      <c r="U47" s="60"/>
      <c r="V47" s="60"/>
      <c r="W47" s="60"/>
      <c r="Y47" s="58"/>
    </row>
    <row r="48" spans="1:25" s="58" customFormat="1" x14ac:dyDescent="0.2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1"/>
      <c r="S48" s="61"/>
      <c r="T48" s="61"/>
      <c r="U48" s="61"/>
      <c r="V48" s="61"/>
      <c r="W48" s="61"/>
    </row>
    <row r="49" spans="1:25" s="58" customFormat="1" x14ac:dyDescent="0.2">
      <c r="A49" s="62"/>
      <c r="B49" s="62"/>
      <c r="C49" s="62"/>
      <c r="D49" s="62"/>
      <c r="E49" s="63"/>
      <c r="F49" s="62"/>
      <c r="G49" s="62"/>
      <c r="H49" s="64"/>
      <c r="I49" s="64"/>
      <c r="J49" s="64"/>
      <c r="K49" s="64"/>
      <c r="L49" s="64"/>
      <c r="M49" s="62"/>
      <c r="N49" s="62"/>
      <c r="O49" s="62"/>
      <c r="P49" s="62"/>
      <c r="Q49" s="62"/>
      <c r="R49" s="62"/>
      <c r="S49" s="62"/>
      <c r="T49" s="64"/>
      <c r="U49" s="64"/>
      <c r="V49" s="64"/>
      <c r="W49" s="64"/>
    </row>
    <row r="50" spans="1:25" s="58" customFormat="1" x14ac:dyDescent="0.2">
      <c r="A50" s="62"/>
      <c r="B50" s="62"/>
      <c r="C50" s="62"/>
      <c r="D50" s="62"/>
      <c r="E50" s="63"/>
      <c r="F50" s="62"/>
      <c r="G50" s="62"/>
      <c r="H50" s="64"/>
      <c r="I50" s="64"/>
      <c r="J50" s="64"/>
      <c r="K50" s="64"/>
      <c r="L50" s="64"/>
      <c r="M50" s="62"/>
      <c r="N50" s="62"/>
      <c r="O50" s="62"/>
      <c r="P50" s="62"/>
      <c r="Q50" s="62"/>
      <c r="R50" s="62"/>
      <c r="S50" s="62"/>
      <c r="T50" s="64"/>
      <c r="U50" s="64"/>
      <c r="V50" s="64"/>
      <c r="W50" s="64"/>
    </row>
    <row r="51" spans="1:25" s="58" customFormat="1" x14ac:dyDescent="0.2">
      <c r="A51" s="62"/>
      <c r="B51" s="62"/>
      <c r="C51" s="62"/>
      <c r="D51" s="62"/>
      <c r="E51" s="63"/>
      <c r="F51" s="62"/>
      <c r="G51" s="62"/>
      <c r="H51" s="64"/>
      <c r="I51" s="64"/>
      <c r="J51" s="64"/>
      <c r="K51" s="64"/>
      <c r="L51" s="64"/>
      <c r="M51" s="62"/>
      <c r="N51" s="62"/>
      <c r="O51" s="62"/>
      <c r="P51" s="62"/>
      <c r="Q51" s="62"/>
      <c r="R51" s="62"/>
      <c r="S51" s="62"/>
      <c r="T51" s="64"/>
      <c r="U51" s="64"/>
      <c r="V51" s="64"/>
      <c r="W51" s="64"/>
    </row>
    <row r="52" spans="1:25" s="58" customFormat="1" x14ac:dyDescent="0.2">
      <c r="A52" s="62"/>
      <c r="B52" s="62"/>
      <c r="C52" s="62"/>
      <c r="D52" s="62"/>
      <c r="E52" s="63"/>
      <c r="F52" s="62"/>
      <c r="G52" s="62"/>
      <c r="H52" s="64"/>
      <c r="I52" s="64"/>
      <c r="J52" s="64"/>
      <c r="K52" s="64"/>
      <c r="L52" s="64"/>
      <c r="M52" s="65"/>
      <c r="N52" s="61"/>
      <c r="O52" s="62"/>
      <c r="P52" s="62"/>
      <c r="Q52" s="62"/>
      <c r="R52" s="62"/>
      <c r="S52" s="62"/>
      <c r="T52" s="64"/>
      <c r="U52" s="64"/>
      <c r="V52" s="64"/>
      <c r="W52" s="64"/>
      <c r="Y52" s="66"/>
    </row>
    <row r="53" spans="1:25" s="58" customFormat="1" x14ac:dyDescent="0.2">
      <c r="A53" s="61" t="s">
        <v>2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Y53" s="66"/>
    </row>
    <row r="54" spans="1:25" s="58" customFormat="1" x14ac:dyDescent="0.2">
      <c r="Y54" s="66"/>
    </row>
  </sheetData>
  <mergeCells count="42">
    <mergeCell ref="A12:W12"/>
    <mergeCell ref="A1:W1"/>
    <mergeCell ref="A2:W2"/>
    <mergeCell ref="A3:W3"/>
    <mergeCell ref="A4:W4"/>
    <mergeCell ref="A5:W5"/>
    <mergeCell ref="A6:W6"/>
    <mergeCell ref="A7:W7"/>
    <mergeCell ref="A8:W8"/>
    <mergeCell ref="A9:W9"/>
    <mergeCell ref="A10:W10"/>
    <mergeCell ref="A11:W11"/>
    <mergeCell ref="H16:W16"/>
    <mergeCell ref="H17:W17"/>
    <mergeCell ref="H18:W18"/>
    <mergeCell ref="A13:D13"/>
    <mergeCell ref="H13:I13"/>
    <mergeCell ref="A14:D14"/>
    <mergeCell ref="H14:I14"/>
    <mergeCell ref="A15:G15"/>
    <mergeCell ref="H15:W15"/>
    <mergeCell ref="S21:T21"/>
    <mergeCell ref="U21:U22"/>
    <mergeCell ref="V21:V22"/>
    <mergeCell ref="W21:W22"/>
    <mergeCell ref="A38:D38"/>
    <mergeCell ref="M38:W38"/>
    <mergeCell ref="R21:R22"/>
    <mergeCell ref="A21:A22"/>
    <mergeCell ref="B21:B22"/>
    <mergeCell ref="C21:C22"/>
    <mergeCell ref="D21:D22"/>
    <mergeCell ref="E21:E22"/>
    <mergeCell ref="F21:F22"/>
    <mergeCell ref="G21:G22"/>
    <mergeCell ref="H47:L47"/>
    <mergeCell ref="A48:E48"/>
    <mergeCell ref="F48:O48"/>
    <mergeCell ref="P48:Q48"/>
    <mergeCell ref="H21:Q21"/>
    <mergeCell ref="A47:D47"/>
    <mergeCell ref="E47:G47"/>
  </mergeCells>
  <conditionalFormatting sqref="G42:G45 I42:J45 L42:W44">
    <cfRule type="duplicateValues" dxfId="3" priority="1"/>
  </conditionalFormatting>
  <conditionalFormatting sqref="Y50 A53 P53:X53 Z53:XFD53">
    <cfRule type="cellIs" dxfId="2" priority="2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9D94-ADEF-42B7-A5EA-B2B40A2A5D0F}">
  <dimension ref="A1:AA61"/>
  <sheetViews>
    <sheetView tabSelected="1" zoomScale="55" zoomScaleNormal="55" workbookViewId="0">
      <selection activeCell="X52" sqref="X52"/>
    </sheetView>
  </sheetViews>
  <sheetFormatPr defaultColWidth="9.140625" defaultRowHeight="12.75" x14ac:dyDescent="0.2"/>
  <cols>
    <col min="1" max="2" width="6" style="66" customWidth="1"/>
    <col min="3" max="3" width="19.5703125" style="66" customWidth="1"/>
    <col min="4" max="4" width="39.28515625" style="66" customWidth="1"/>
    <col min="5" max="5" width="16.42578125" style="66" customWidth="1"/>
    <col min="6" max="6" width="10.42578125" style="66" customWidth="1"/>
    <col min="7" max="7" width="24" style="66" customWidth="1"/>
    <col min="8" max="8" width="5.7109375" style="66" customWidth="1"/>
    <col min="9" max="19" width="4.85546875" style="66" customWidth="1"/>
    <col min="20" max="20" width="10.28515625" style="67" customWidth="1"/>
    <col min="21" max="21" width="8" style="66" customWidth="1"/>
    <col min="22" max="22" width="7.42578125" style="66" customWidth="1"/>
    <col min="23" max="23" width="7" style="66" customWidth="1"/>
    <col min="24" max="24" width="12.5703125" style="66" customWidth="1"/>
    <col min="25" max="25" width="12.42578125" style="66" customWidth="1"/>
    <col min="26" max="16384" width="9.140625" style="66"/>
  </cols>
  <sheetData>
    <row r="1" spans="1:27" s="1" customFormat="1" ht="2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7" s="1" customFormat="1" ht="7.5" customHeight="1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27" s="1" customFormat="1" ht="2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7" s="1" customFormat="1" ht="0.7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AA4" s="23"/>
    </row>
    <row r="5" spans="1:27" s="1" customFormat="1" ht="6.75" customHeight="1" x14ac:dyDescent="0.25">
      <c r="A5" s="89" t="s">
        <v>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AA5" s="23"/>
    </row>
    <row r="6" spans="1:27" s="2" customFormat="1" ht="22.5" customHeight="1" x14ac:dyDescent="0.35">
      <c r="A6" s="90" t="s">
        <v>63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AA6" s="23"/>
    </row>
    <row r="7" spans="1:27" s="1" customFormat="1" ht="21" x14ac:dyDescent="0.25">
      <c r="A7" s="90" t="s">
        <v>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AA7" s="23"/>
    </row>
    <row r="8" spans="1:27" s="1" customFormat="1" ht="4.5" customHeight="1" x14ac:dyDescent="0.2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AA8" s="23"/>
    </row>
    <row r="9" spans="1:27" s="1" customFormat="1" ht="21" x14ac:dyDescent="0.25">
      <c r="A9" s="90" t="s">
        <v>62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AA9" s="23"/>
    </row>
    <row r="10" spans="1:27" s="1" customFormat="1" ht="21" x14ac:dyDescent="0.25">
      <c r="A10" s="91" t="s">
        <v>4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AA10" s="23"/>
    </row>
    <row r="11" spans="1:27" s="1" customFormat="1" ht="21" x14ac:dyDescent="0.25">
      <c r="A11" s="90" t="s">
        <v>102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AA11" s="23"/>
    </row>
    <row r="12" spans="1:27" s="1" customFormat="1" ht="8.25" customHeight="1" x14ac:dyDescent="0.25">
      <c r="A12" s="88" t="s">
        <v>2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AA12" s="23"/>
    </row>
    <row r="13" spans="1:27" s="11" customFormat="1" ht="17.25" x14ac:dyDescent="0.25">
      <c r="A13" s="85" t="s">
        <v>5</v>
      </c>
      <c r="B13" s="85"/>
      <c r="C13" s="85"/>
      <c r="D13" s="85"/>
      <c r="E13" s="3"/>
      <c r="F13" s="4"/>
      <c r="G13" s="4" t="s">
        <v>6</v>
      </c>
      <c r="H13" s="86">
        <v>0.72152777777777777</v>
      </c>
      <c r="I13" s="86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U13" s="5"/>
      <c r="V13" s="7"/>
      <c r="W13" s="8"/>
      <c r="X13" s="9"/>
      <c r="Y13" s="10" t="s">
        <v>7</v>
      </c>
      <c r="AA13" s="23"/>
    </row>
    <row r="14" spans="1:27" s="11" customFormat="1" ht="17.25" x14ac:dyDescent="0.25">
      <c r="A14" s="85" t="s">
        <v>64</v>
      </c>
      <c r="B14" s="85"/>
      <c r="C14" s="85"/>
      <c r="D14" s="85"/>
      <c r="E14" s="3"/>
      <c r="F14" s="4"/>
      <c r="G14" s="4" t="s">
        <v>8</v>
      </c>
      <c r="H14" s="86">
        <v>0.74444444444444446</v>
      </c>
      <c r="I14" s="86"/>
      <c r="J14" s="5"/>
      <c r="K14" s="5"/>
      <c r="L14" s="5"/>
      <c r="M14" s="5"/>
      <c r="N14" s="5"/>
      <c r="O14" s="5"/>
      <c r="P14" s="5"/>
      <c r="Q14" s="5"/>
      <c r="R14" s="5"/>
      <c r="S14" s="5"/>
      <c r="T14" s="6"/>
      <c r="U14" s="5"/>
      <c r="V14" s="7"/>
      <c r="W14" s="8"/>
      <c r="X14" s="9"/>
      <c r="Y14" s="12" t="s">
        <v>65</v>
      </c>
      <c r="AA14" s="23"/>
    </row>
    <row r="15" spans="1:27" s="11" customFormat="1" ht="17.25" x14ac:dyDescent="0.25">
      <c r="A15" s="68" t="s">
        <v>9</v>
      </c>
      <c r="B15" s="68"/>
      <c r="C15" s="68"/>
      <c r="D15" s="68"/>
      <c r="E15" s="68"/>
      <c r="F15" s="68"/>
      <c r="G15" s="68"/>
      <c r="H15" s="87" t="s">
        <v>10</v>
      </c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AA15" s="23"/>
    </row>
    <row r="16" spans="1:27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84" t="s">
        <v>11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AA16" s="23"/>
    </row>
    <row r="17" spans="1:27" s="11" customFormat="1" ht="21" x14ac:dyDescent="0.25">
      <c r="A17" s="13" t="s">
        <v>12</v>
      </c>
      <c r="B17" s="14"/>
      <c r="C17" s="14"/>
      <c r="D17" s="15"/>
      <c r="E17" s="16"/>
      <c r="F17" s="13"/>
      <c r="G17" s="92" t="s">
        <v>66</v>
      </c>
      <c r="H17" s="84" t="s">
        <v>13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AA17" s="23"/>
    </row>
    <row r="18" spans="1:27" s="11" customFormat="1" ht="21" x14ac:dyDescent="0.25">
      <c r="A18" s="13" t="s">
        <v>14</v>
      </c>
      <c r="B18" s="14"/>
      <c r="C18" s="14"/>
      <c r="D18" s="15"/>
      <c r="E18" s="16"/>
      <c r="F18" s="13"/>
      <c r="G18" s="92" t="s">
        <v>67</v>
      </c>
      <c r="H18" s="84" t="s">
        <v>15</v>
      </c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AA18" s="23"/>
    </row>
    <row r="19" spans="1:27" s="11" customFormat="1" ht="21" x14ac:dyDescent="0.35">
      <c r="A19" s="13" t="s">
        <v>16</v>
      </c>
      <c r="B19" s="17"/>
      <c r="C19" s="17"/>
      <c r="D19" s="18"/>
      <c r="E19" s="16"/>
      <c r="F19" s="18"/>
      <c r="G19" s="93" t="s">
        <v>68</v>
      </c>
      <c r="H19" s="19" t="s">
        <v>17</v>
      </c>
      <c r="I19" s="19"/>
      <c r="J19" s="19"/>
      <c r="K19" s="19"/>
      <c r="L19" s="19"/>
      <c r="Q19" s="19"/>
      <c r="R19" s="19"/>
      <c r="S19" s="19"/>
      <c r="T19" s="20">
        <v>30</v>
      </c>
      <c r="U19" s="11" t="s">
        <v>18</v>
      </c>
      <c r="V19" s="21" t="s">
        <v>19</v>
      </c>
      <c r="W19" s="22" t="s">
        <v>20</v>
      </c>
      <c r="X19" s="20">
        <v>120</v>
      </c>
      <c r="Y19" s="23" t="s">
        <v>21</v>
      </c>
      <c r="AA19" s="23"/>
    </row>
    <row r="20" spans="1:27" s="11" customFormat="1" ht="7.5" customHeight="1" x14ac:dyDescent="0.25">
      <c r="A20" s="4"/>
      <c r="B20" s="24"/>
      <c r="C20" s="24"/>
      <c r="D20" s="4"/>
      <c r="E20" s="3"/>
      <c r="F20" s="4"/>
      <c r="G20" s="25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7"/>
      <c r="U20" s="26"/>
      <c r="V20" s="7"/>
      <c r="W20" s="8"/>
      <c r="X20" s="4"/>
      <c r="Y20" s="4"/>
      <c r="AA20" s="23"/>
    </row>
    <row r="21" spans="1:27" s="28" customFormat="1" ht="17.25" customHeight="1" x14ac:dyDescent="0.3">
      <c r="A21" s="76" t="s">
        <v>22</v>
      </c>
      <c r="B21" s="80" t="s">
        <v>23</v>
      </c>
      <c r="C21" s="80" t="s">
        <v>24</v>
      </c>
      <c r="D21" s="80" t="s">
        <v>25</v>
      </c>
      <c r="E21" s="82" t="s">
        <v>26</v>
      </c>
      <c r="F21" s="80" t="s">
        <v>27</v>
      </c>
      <c r="G21" s="80" t="s">
        <v>28</v>
      </c>
      <c r="H21" s="94" t="s">
        <v>29</v>
      </c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6"/>
      <c r="T21" s="78" t="s">
        <v>30</v>
      </c>
      <c r="U21" s="72" t="s">
        <v>31</v>
      </c>
      <c r="V21" s="73"/>
      <c r="W21" s="74" t="s">
        <v>32</v>
      </c>
      <c r="X21" s="76" t="s">
        <v>33</v>
      </c>
      <c r="Y21" s="76" t="s">
        <v>34</v>
      </c>
      <c r="AA21" s="23"/>
    </row>
    <row r="22" spans="1:27" s="28" customFormat="1" ht="34.5" x14ac:dyDescent="0.3">
      <c r="A22" s="77"/>
      <c r="B22" s="81"/>
      <c r="C22" s="81"/>
      <c r="D22" s="81"/>
      <c r="E22" s="83"/>
      <c r="F22" s="81"/>
      <c r="G22" s="81"/>
      <c r="H22" s="29">
        <v>1</v>
      </c>
      <c r="I22" s="29">
        <v>2</v>
      </c>
      <c r="J22" s="29">
        <v>3</v>
      </c>
      <c r="K22" s="29">
        <v>4</v>
      </c>
      <c r="L22" s="29">
        <v>5</v>
      </c>
      <c r="M22" s="29">
        <v>6</v>
      </c>
      <c r="N22" s="29">
        <v>7</v>
      </c>
      <c r="O22" s="29">
        <v>8</v>
      </c>
      <c r="P22" s="29">
        <v>9</v>
      </c>
      <c r="Q22" s="29">
        <v>10</v>
      </c>
      <c r="R22" s="29">
        <v>11</v>
      </c>
      <c r="S22" s="29">
        <v>12</v>
      </c>
      <c r="T22" s="79"/>
      <c r="U22" s="30" t="s">
        <v>35</v>
      </c>
      <c r="V22" s="30" t="s">
        <v>36</v>
      </c>
      <c r="W22" s="75"/>
      <c r="X22" s="77"/>
      <c r="Y22" s="77"/>
      <c r="AA22" s="23"/>
    </row>
    <row r="23" spans="1:27" s="11" customFormat="1" ht="16.5" customHeight="1" x14ac:dyDescent="0.25">
      <c r="A23" s="31">
        <v>1</v>
      </c>
      <c r="B23" s="32">
        <v>4</v>
      </c>
      <c r="C23" s="33" t="s">
        <v>103</v>
      </c>
      <c r="D23" s="34" t="s">
        <v>104</v>
      </c>
      <c r="E23" s="35">
        <v>37676</v>
      </c>
      <c r="F23" s="33" t="s">
        <v>46</v>
      </c>
      <c r="G23" s="33" t="s">
        <v>58</v>
      </c>
      <c r="H23" s="36">
        <v>5</v>
      </c>
      <c r="I23" s="37"/>
      <c r="J23" s="36"/>
      <c r="K23" s="37"/>
      <c r="L23" s="36">
        <v>5</v>
      </c>
      <c r="M23" s="37">
        <v>3</v>
      </c>
      <c r="N23" s="37"/>
      <c r="O23" s="36">
        <v>5</v>
      </c>
      <c r="P23" s="37"/>
      <c r="Q23" s="36">
        <v>1</v>
      </c>
      <c r="R23" s="36">
        <v>5</v>
      </c>
      <c r="S23" s="36"/>
      <c r="T23" s="37">
        <v>14</v>
      </c>
      <c r="U23" s="38">
        <v>20</v>
      </c>
      <c r="V23" s="38"/>
      <c r="W23" s="39">
        <v>44</v>
      </c>
      <c r="X23" s="37" t="s">
        <v>37</v>
      </c>
      <c r="Y23" s="31"/>
      <c r="AA23" s="23"/>
    </row>
    <row r="24" spans="1:27" s="11" customFormat="1" ht="17.25" customHeight="1" x14ac:dyDescent="0.25">
      <c r="A24" s="31">
        <v>2</v>
      </c>
      <c r="B24" s="32">
        <v>5</v>
      </c>
      <c r="C24" s="33" t="s">
        <v>105</v>
      </c>
      <c r="D24" s="34" t="s">
        <v>106</v>
      </c>
      <c r="E24" s="35">
        <v>38212</v>
      </c>
      <c r="F24" s="33" t="s">
        <v>46</v>
      </c>
      <c r="G24" s="33" t="s">
        <v>58</v>
      </c>
      <c r="H24" s="36">
        <v>1</v>
      </c>
      <c r="I24" s="36">
        <v>2</v>
      </c>
      <c r="J24" s="37">
        <v>5</v>
      </c>
      <c r="K24" s="36"/>
      <c r="L24" s="37">
        <v>2</v>
      </c>
      <c r="M24" s="36">
        <v>5</v>
      </c>
      <c r="N24" s="37"/>
      <c r="O24" s="37">
        <v>3</v>
      </c>
      <c r="P24" s="36"/>
      <c r="Q24" s="36">
        <v>2</v>
      </c>
      <c r="R24" s="36">
        <v>1</v>
      </c>
      <c r="S24" s="36"/>
      <c r="T24" s="37">
        <v>11</v>
      </c>
      <c r="U24" s="38">
        <v>20</v>
      </c>
      <c r="V24" s="38"/>
      <c r="W24" s="39">
        <v>41</v>
      </c>
      <c r="X24" s="37" t="s">
        <v>37</v>
      </c>
      <c r="Y24" s="31"/>
      <c r="AA24" s="23"/>
    </row>
    <row r="25" spans="1:27" s="11" customFormat="1" ht="16.5" customHeight="1" x14ac:dyDescent="0.25">
      <c r="A25" s="31">
        <v>3</v>
      </c>
      <c r="B25" s="32">
        <v>11</v>
      </c>
      <c r="C25" s="33" t="s">
        <v>107</v>
      </c>
      <c r="D25" s="34" t="s">
        <v>108</v>
      </c>
      <c r="E25" s="35">
        <v>39219</v>
      </c>
      <c r="F25" s="33" t="s">
        <v>37</v>
      </c>
      <c r="G25" s="33" t="s">
        <v>58</v>
      </c>
      <c r="H25" s="36"/>
      <c r="I25" s="36"/>
      <c r="J25" s="36">
        <v>2</v>
      </c>
      <c r="K25" s="36"/>
      <c r="L25" s="36"/>
      <c r="M25" s="36"/>
      <c r="N25" s="37">
        <v>5</v>
      </c>
      <c r="O25" s="36"/>
      <c r="P25" s="36">
        <v>3</v>
      </c>
      <c r="Q25" s="37">
        <v>3</v>
      </c>
      <c r="R25" s="37">
        <v>3</v>
      </c>
      <c r="S25" s="37">
        <v>4</v>
      </c>
      <c r="T25" s="37">
        <v>3</v>
      </c>
      <c r="U25" s="38">
        <v>20</v>
      </c>
      <c r="V25" s="38"/>
      <c r="W25" s="39">
        <v>40</v>
      </c>
      <c r="X25" s="37" t="s">
        <v>37</v>
      </c>
      <c r="Y25" s="31"/>
      <c r="AA25" s="23"/>
    </row>
    <row r="26" spans="1:27" s="11" customFormat="1" ht="16.5" customHeight="1" x14ac:dyDescent="0.25">
      <c r="A26" s="31">
        <v>4</v>
      </c>
      <c r="B26" s="32">
        <v>1</v>
      </c>
      <c r="C26" s="33" t="s">
        <v>109</v>
      </c>
      <c r="D26" s="34" t="s">
        <v>110</v>
      </c>
      <c r="E26" s="35">
        <v>38304</v>
      </c>
      <c r="F26" s="33" t="s">
        <v>46</v>
      </c>
      <c r="G26" s="33" t="s">
        <v>58</v>
      </c>
      <c r="H26" s="37"/>
      <c r="I26" s="37"/>
      <c r="J26" s="37"/>
      <c r="K26" s="37"/>
      <c r="L26" s="36">
        <v>3</v>
      </c>
      <c r="M26" s="37"/>
      <c r="N26" s="36"/>
      <c r="O26" s="37">
        <v>1</v>
      </c>
      <c r="P26" s="36">
        <v>1</v>
      </c>
      <c r="Q26" s="36"/>
      <c r="R26" s="36"/>
      <c r="S26" s="36"/>
      <c r="T26" s="37">
        <v>10</v>
      </c>
      <c r="U26" s="38">
        <v>20</v>
      </c>
      <c r="V26" s="38"/>
      <c r="W26" s="39">
        <v>25</v>
      </c>
      <c r="X26" s="37" t="s">
        <v>37</v>
      </c>
      <c r="Y26" s="31"/>
      <c r="AA26" s="23"/>
    </row>
    <row r="27" spans="1:27" s="11" customFormat="1" ht="16.5" customHeight="1" x14ac:dyDescent="0.25">
      <c r="A27" s="31">
        <v>5</v>
      </c>
      <c r="B27" s="32">
        <v>183</v>
      </c>
      <c r="C27" s="33" t="s">
        <v>111</v>
      </c>
      <c r="D27" s="34" t="s">
        <v>112</v>
      </c>
      <c r="E27" s="35">
        <v>38503</v>
      </c>
      <c r="F27" s="33" t="s">
        <v>37</v>
      </c>
      <c r="G27" s="33" t="s">
        <v>59</v>
      </c>
      <c r="H27" s="37"/>
      <c r="I27" s="36"/>
      <c r="J27" s="37"/>
      <c r="K27" s="37"/>
      <c r="L27" s="36">
        <v>1</v>
      </c>
      <c r="M27" s="36"/>
      <c r="N27" s="36"/>
      <c r="O27" s="37"/>
      <c r="P27" s="37"/>
      <c r="Q27" s="37"/>
      <c r="R27" s="37"/>
      <c r="S27" s="37">
        <v>2</v>
      </c>
      <c r="T27" s="37">
        <v>4</v>
      </c>
      <c r="U27" s="38">
        <v>20</v>
      </c>
      <c r="V27" s="38"/>
      <c r="W27" s="39">
        <v>23</v>
      </c>
      <c r="X27" s="37" t="s">
        <v>38</v>
      </c>
      <c r="Y27" s="31"/>
      <c r="AA27" s="23"/>
    </row>
    <row r="28" spans="1:27" s="11" customFormat="1" ht="16.5" customHeight="1" x14ac:dyDescent="0.25">
      <c r="A28" s="31">
        <v>6</v>
      </c>
      <c r="B28" s="32">
        <v>115</v>
      </c>
      <c r="C28" s="33" t="s">
        <v>113</v>
      </c>
      <c r="D28" s="34" t="s">
        <v>114</v>
      </c>
      <c r="E28" s="35">
        <v>38553</v>
      </c>
      <c r="F28" s="33" t="s">
        <v>37</v>
      </c>
      <c r="G28" s="33" t="s">
        <v>60</v>
      </c>
      <c r="H28" s="36"/>
      <c r="I28" s="36"/>
      <c r="J28" s="36"/>
      <c r="K28" s="36"/>
      <c r="L28" s="36"/>
      <c r="M28" s="36"/>
      <c r="N28" s="36">
        <v>3</v>
      </c>
      <c r="O28" s="36"/>
      <c r="P28" s="37"/>
      <c r="Q28" s="36"/>
      <c r="R28" s="36"/>
      <c r="S28" s="36"/>
      <c r="T28" s="37">
        <v>8</v>
      </c>
      <c r="U28" s="38">
        <v>20</v>
      </c>
      <c r="V28" s="38"/>
      <c r="W28" s="39">
        <v>23</v>
      </c>
      <c r="X28" s="37" t="s">
        <v>38</v>
      </c>
      <c r="Y28" s="31"/>
      <c r="AA28" s="23"/>
    </row>
    <row r="29" spans="1:27" s="11" customFormat="1" ht="16.5" customHeight="1" x14ac:dyDescent="0.25">
      <c r="A29" s="31">
        <v>7</v>
      </c>
      <c r="B29" s="32">
        <v>6</v>
      </c>
      <c r="C29" s="33" t="s">
        <v>115</v>
      </c>
      <c r="D29" s="34" t="s">
        <v>116</v>
      </c>
      <c r="E29" s="35">
        <v>38489</v>
      </c>
      <c r="F29" s="33" t="s">
        <v>46</v>
      </c>
      <c r="G29" s="33" t="s">
        <v>58</v>
      </c>
      <c r="H29" s="36"/>
      <c r="I29" s="37"/>
      <c r="J29" s="36"/>
      <c r="K29" s="36"/>
      <c r="L29" s="36"/>
      <c r="M29" s="36"/>
      <c r="N29" s="36">
        <v>2</v>
      </c>
      <c r="O29" s="37"/>
      <c r="P29" s="36"/>
      <c r="Q29" s="37"/>
      <c r="R29" s="37"/>
      <c r="S29" s="37"/>
      <c r="T29" s="37">
        <v>20</v>
      </c>
      <c r="U29" s="38">
        <v>20</v>
      </c>
      <c r="V29" s="38"/>
      <c r="W29" s="39">
        <v>22</v>
      </c>
      <c r="X29" s="37" t="s">
        <v>38</v>
      </c>
      <c r="Y29" s="31"/>
      <c r="AA29" s="23"/>
    </row>
    <row r="30" spans="1:27" s="11" customFormat="1" ht="17.25" customHeight="1" x14ac:dyDescent="0.25">
      <c r="A30" s="31">
        <v>8</v>
      </c>
      <c r="B30" s="32">
        <v>12</v>
      </c>
      <c r="C30" s="33" t="s">
        <v>117</v>
      </c>
      <c r="D30" s="34" t="s">
        <v>118</v>
      </c>
      <c r="E30" s="35">
        <v>39320</v>
      </c>
      <c r="F30" s="33" t="s">
        <v>37</v>
      </c>
      <c r="G30" s="33" t="s">
        <v>58</v>
      </c>
      <c r="H30" s="36"/>
      <c r="I30" s="36">
        <v>5</v>
      </c>
      <c r="J30" s="36"/>
      <c r="K30" s="36"/>
      <c r="L30" s="36"/>
      <c r="M30" s="37"/>
      <c r="N30" s="36"/>
      <c r="O30" s="36"/>
      <c r="P30" s="36"/>
      <c r="Q30" s="36">
        <v>5</v>
      </c>
      <c r="R30" s="36"/>
      <c r="S30" s="36">
        <v>10</v>
      </c>
      <c r="T30" s="37">
        <v>1</v>
      </c>
      <c r="U30" s="38"/>
      <c r="V30" s="38"/>
      <c r="W30" s="39">
        <v>20</v>
      </c>
      <c r="X30" s="37"/>
      <c r="Y30" s="31"/>
      <c r="AA30" s="23"/>
    </row>
    <row r="31" spans="1:27" s="11" customFormat="1" ht="16.5" customHeight="1" x14ac:dyDescent="0.25">
      <c r="A31" s="31">
        <v>9</v>
      </c>
      <c r="B31" s="32">
        <v>9</v>
      </c>
      <c r="C31" s="33" t="s">
        <v>119</v>
      </c>
      <c r="D31" s="34" t="s">
        <v>120</v>
      </c>
      <c r="E31" s="35">
        <v>39151</v>
      </c>
      <c r="F31" s="33" t="s">
        <v>37</v>
      </c>
      <c r="G31" s="33" t="s">
        <v>58</v>
      </c>
      <c r="H31" s="36">
        <v>2</v>
      </c>
      <c r="I31" s="36">
        <v>1</v>
      </c>
      <c r="J31" s="37"/>
      <c r="K31" s="36">
        <v>5</v>
      </c>
      <c r="L31" s="36"/>
      <c r="M31" s="36">
        <v>1</v>
      </c>
      <c r="N31" s="36"/>
      <c r="O31" s="36">
        <v>2</v>
      </c>
      <c r="P31" s="36"/>
      <c r="Q31" s="36"/>
      <c r="R31" s="36"/>
      <c r="S31" s="36"/>
      <c r="T31" s="37">
        <v>22</v>
      </c>
      <c r="U31" s="38"/>
      <c r="V31" s="38"/>
      <c r="W31" s="39">
        <v>11</v>
      </c>
      <c r="X31" s="37"/>
      <c r="Y31" s="31"/>
      <c r="AA31" s="23"/>
    </row>
    <row r="32" spans="1:27" s="11" customFormat="1" ht="16.5" customHeight="1" x14ac:dyDescent="0.25">
      <c r="A32" s="31">
        <v>10</v>
      </c>
      <c r="B32" s="32">
        <v>3</v>
      </c>
      <c r="C32" s="33" t="s">
        <v>121</v>
      </c>
      <c r="D32" s="34" t="s">
        <v>122</v>
      </c>
      <c r="E32" s="35">
        <v>38183</v>
      </c>
      <c r="F32" s="33" t="s">
        <v>46</v>
      </c>
      <c r="G32" s="33" t="s">
        <v>58</v>
      </c>
      <c r="H32" s="36"/>
      <c r="I32" s="36"/>
      <c r="J32" s="36"/>
      <c r="K32" s="36"/>
      <c r="L32" s="36"/>
      <c r="M32" s="36">
        <v>2</v>
      </c>
      <c r="N32" s="36"/>
      <c r="O32" s="36"/>
      <c r="P32" s="36"/>
      <c r="Q32" s="36"/>
      <c r="R32" s="36">
        <v>2</v>
      </c>
      <c r="S32" s="36">
        <v>6</v>
      </c>
      <c r="T32" s="37">
        <v>2</v>
      </c>
      <c r="U32" s="38"/>
      <c r="V32" s="38"/>
      <c r="W32" s="39">
        <v>10</v>
      </c>
      <c r="X32" s="37"/>
      <c r="Y32" s="37"/>
      <c r="AA32" s="23"/>
    </row>
    <row r="33" spans="1:27" s="11" customFormat="1" ht="36" customHeight="1" x14ac:dyDescent="0.25">
      <c r="A33" s="31">
        <v>11</v>
      </c>
      <c r="B33" s="32">
        <v>8</v>
      </c>
      <c r="C33" s="33" t="s">
        <v>123</v>
      </c>
      <c r="D33" s="34" t="s">
        <v>124</v>
      </c>
      <c r="E33" s="35">
        <v>38360</v>
      </c>
      <c r="F33" s="33" t="s">
        <v>37</v>
      </c>
      <c r="G33" s="40" t="s">
        <v>58</v>
      </c>
      <c r="H33" s="36"/>
      <c r="I33" s="36">
        <v>3</v>
      </c>
      <c r="J33" s="36">
        <v>3</v>
      </c>
      <c r="K33" s="36">
        <v>2</v>
      </c>
      <c r="L33" s="36"/>
      <c r="M33" s="36"/>
      <c r="N33" s="36"/>
      <c r="O33" s="36"/>
      <c r="P33" s="36">
        <v>2</v>
      </c>
      <c r="Q33" s="36"/>
      <c r="R33" s="36"/>
      <c r="S33" s="36"/>
      <c r="T33" s="37">
        <v>5</v>
      </c>
      <c r="U33" s="38"/>
      <c r="V33" s="38"/>
      <c r="W33" s="39">
        <v>10</v>
      </c>
      <c r="X33" s="37"/>
      <c r="Y33" s="37"/>
      <c r="AA33" s="23"/>
    </row>
    <row r="34" spans="1:27" s="11" customFormat="1" ht="16.5" customHeight="1" x14ac:dyDescent="0.25">
      <c r="A34" s="31">
        <v>12</v>
      </c>
      <c r="B34" s="32">
        <v>10</v>
      </c>
      <c r="C34" s="33" t="s">
        <v>125</v>
      </c>
      <c r="D34" s="34" t="s">
        <v>126</v>
      </c>
      <c r="E34" s="35">
        <v>39274</v>
      </c>
      <c r="F34" s="33" t="s">
        <v>37</v>
      </c>
      <c r="G34" s="33" t="s">
        <v>58</v>
      </c>
      <c r="H34" s="36"/>
      <c r="I34" s="36"/>
      <c r="J34" s="36">
        <v>1</v>
      </c>
      <c r="K34" s="36">
        <v>3</v>
      </c>
      <c r="L34" s="36"/>
      <c r="M34" s="36"/>
      <c r="N34" s="36"/>
      <c r="O34" s="36"/>
      <c r="P34" s="36"/>
      <c r="Q34" s="36"/>
      <c r="R34" s="36"/>
      <c r="S34" s="36"/>
      <c r="T34" s="37">
        <v>21</v>
      </c>
      <c r="U34" s="38"/>
      <c r="V34" s="38"/>
      <c r="W34" s="39">
        <v>4</v>
      </c>
      <c r="X34" s="37"/>
      <c r="Y34" s="37"/>
      <c r="AA34" s="23"/>
    </row>
    <row r="35" spans="1:27" s="11" customFormat="1" ht="16.5" customHeight="1" x14ac:dyDescent="0.25">
      <c r="A35" s="31">
        <v>13</v>
      </c>
      <c r="B35" s="32">
        <v>118</v>
      </c>
      <c r="C35" s="33" t="s">
        <v>127</v>
      </c>
      <c r="D35" s="34" t="s">
        <v>128</v>
      </c>
      <c r="E35" s="35">
        <v>38944</v>
      </c>
      <c r="F35" s="33" t="s">
        <v>38</v>
      </c>
      <c r="G35" s="33" t="s">
        <v>60</v>
      </c>
      <c r="H35" s="37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>
        <v>13</v>
      </c>
      <c r="U35" s="38"/>
      <c r="V35" s="38"/>
      <c r="W35" s="39">
        <v>0</v>
      </c>
      <c r="X35" s="37"/>
      <c r="Y35" s="37"/>
      <c r="AA35" s="23"/>
    </row>
    <row r="36" spans="1:27" s="11" customFormat="1" ht="16.5" customHeight="1" x14ac:dyDescent="0.25">
      <c r="A36" s="31">
        <v>14</v>
      </c>
      <c r="B36" s="32">
        <v>7</v>
      </c>
      <c r="C36" s="33" t="s">
        <v>130</v>
      </c>
      <c r="D36" s="34" t="s">
        <v>131</v>
      </c>
      <c r="E36" s="35">
        <v>38576</v>
      </c>
      <c r="F36" s="33" t="s">
        <v>37</v>
      </c>
      <c r="G36" s="33" t="s">
        <v>58</v>
      </c>
      <c r="H36" s="37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7">
        <v>18</v>
      </c>
      <c r="U36" s="38"/>
      <c r="V36" s="38"/>
      <c r="W36" s="39">
        <v>0</v>
      </c>
      <c r="X36" s="37"/>
      <c r="Y36" s="37"/>
      <c r="AA36" s="23"/>
    </row>
    <row r="37" spans="1:27" s="11" customFormat="1" ht="16.5" customHeight="1" x14ac:dyDescent="0.25">
      <c r="A37" s="31">
        <v>15</v>
      </c>
      <c r="B37" s="32">
        <v>2</v>
      </c>
      <c r="C37" s="33" t="s">
        <v>132</v>
      </c>
      <c r="D37" s="34" t="s">
        <v>133</v>
      </c>
      <c r="E37" s="35">
        <v>38042</v>
      </c>
      <c r="F37" s="33" t="s">
        <v>46</v>
      </c>
      <c r="G37" s="33" t="s">
        <v>58</v>
      </c>
      <c r="H37" s="37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7">
        <v>19</v>
      </c>
      <c r="U37" s="38"/>
      <c r="V37" s="38"/>
      <c r="W37" s="39">
        <v>0</v>
      </c>
      <c r="X37" s="37"/>
      <c r="Y37" s="37"/>
      <c r="AA37" s="23"/>
    </row>
    <row r="38" spans="1:27" s="11" customFormat="1" ht="16.5" customHeight="1" x14ac:dyDescent="0.25">
      <c r="A38" s="31">
        <v>16</v>
      </c>
      <c r="B38" s="32">
        <v>123</v>
      </c>
      <c r="C38" s="33" t="s">
        <v>134</v>
      </c>
      <c r="D38" s="34" t="s">
        <v>135</v>
      </c>
      <c r="E38" s="35">
        <v>38595</v>
      </c>
      <c r="F38" s="33" t="s">
        <v>37</v>
      </c>
      <c r="G38" s="33" t="s">
        <v>60</v>
      </c>
      <c r="H38" s="37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7">
        <v>6</v>
      </c>
      <c r="U38" s="38"/>
      <c r="V38" s="38">
        <v>40</v>
      </c>
      <c r="W38" s="39">
        <v>-40</v>
      </c>
      <c r="X38" s="37"/>
      <c r="Y38" s="37"/>
      <c r="AA38" s="23"/>
    </row>
    <row r="39" spans="1:27" s="11" customFormat="1" ht="16.5" customHeight="1" x14ac:dyDescent="0.25">
      <c r="A39" s="31">
        <v>17</v>
      </c>
      <c r="B39" s="32">
        <v>122</v>
      </c>
      <c r="C39" s="33" t="s">
        <v>136</v>
      </c>
      <c r="D39" s="34" t="s">
        <v>137</v>
      </c>
      <c r="E39" s="35">
        <v>38460</v>
      </c>
      <c r="F39" s="33" t="s">
        <v>37</v>
      </c>
      <c r="G39" s="33" t="s">
        <v>60</v>
      </c>
      <c r="H39" s="37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7">
        <v>9</v>
      </c>
      <c r="U39" s="38"/>
      <c r="V39" s="38">
        <v>40</v>
      </c>
      <c r="W39" s="39">
        <v>-40</v>
      </c>
      <c r="X39" s="37"/>
      <c r="Y39" s="37"/>
      <c r="AA39" s="23"/>
    </row>
    <row r="40" spans="1:27" s="11" customFormat="1" ht="16.5" customHeight="1" x14ac:dyDescent="0.25">
      <c r="A40" s="31">
        <v>18</v>
      </c>
      <c r="B40" s="32">
        <v>186</v>
      </c>
      <c r="C40" s="33" t="s">
        <v>138</v>
      </c>
      <c r="D40" s="34" t="s">
        <v>139</v>
      </c>
      <c r="E40" s="35">
        <v>38726</v>
      </c>
      <c r="F40" s="33" t="s">
        <v>37</v>
      </c>
      <c r="G40" s="33" t="s">
        <v>59</v>
      </c>
      <c r="H40" s="37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7">
        <v>15</v>
      </c>
      <c r="U40" s="38"/>
      <c r="V40" s="38">
        <v>40</v>
      </c>
      <c r="W40" s="39">
        <v>-40</v>
      </c>
      <c r="X40" s="37"/>
      <c r="Y40" s="37"/>
      <c r="AA40" s="23"/>
    </row>
    <row r="41" spans="1:27" s="11" customFormat="1" ht="16.5" customHeight="1" x14ac:dyDescent="0.25">
      <c r="A41" s="31" t="s">
        <v>86</v>
      </c>
      <c r="B41" s="32">
        <v>126</v>
      </c>
      <c r="C41" s="33" t="s">
        <v>140</v>
      </c>
      <c r="D41" s="34" t="s">
        <v>141</v>
      </c>
      <c r="E41" s="35">
        <v>38707</v>
      </c>
      <c r="F41" s="33" t="s">
        <v>38</v>
      </c>
      <c r="G41" s="33" t="s">
        <v>60</v>
      </c>
      <c r="H41" s="37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7"/>
      <c r="U41" s="38"/>
      <c r="V41" s="38">
        <v>40</v>
      </c>
      <c r="W41" s="39">
        <v>-40</v>
      </c>
      <c r="X41" s="37"/>
      <c r="Y41" s="37" t="s">
        <v>142</v>
      </c>
      <c r="AA41" s="23"/>
    </row>
    <row r="42" spans="1:27" s="11" customFormat="1" ht="16.5" customHeight="1" x14ac:dyDescent="0.25">
      <c r="A42" s="31" t="s">
        <v>86</v>
      </c>
      <c r="B42" s="32">
        <v>240</v>
      </c>
      <c r="C42" s="33" t="s">
        <v>143</v>
      </c>
      <c r="D42" s="34" t="s">
        <v>144</v>
      </c>
      <c r="E42" s="35">
        <v>38029</v>
      </c>
      <c r="F42" s="33" t="s">
        <v>37</v>
      </c>
      <c r="G42" s="33" t="s">
        <v>129</v>
      </c>
      <c r="H42" s="37">
        <v>3</v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7"/>
      <c r="U42" s="38"/>
      <c r="V42" s="38">
        <v>40</v>
      </c>
      <c r="W42" s="39">
        <v>-37</v>
      </c>
      <c r="X42" s="37"/>
      <c r="Y42" s="37" t="s">
        <v>142</v>
      </c>
      <c r="AA42" s="23"/>
    </row>
    <row r="43" spans="1:27" s="11" customFormat="1" ht="16.5" customHeight="1" x14ac:dyDescent="0.25">
      <c r="A43" s="31" t="s">
        <v>86</v>
      </c>
      <c r="B43" s="32">
        <v>185</v>
      </c>
      <c r="C43" s="33" t="s">
        <v>145</v>
      </c>
      <c r="D43" s="34" t="s">
        <v>146</v>
      </c>
      <c r="E43" s="35">
        <v>38940</v>
      </c>
      <c r="F43" s="33" t="s">
        <v>37</v>
      </c>
      <c r="G43" s="33" t="s">
        <v>59</v>
      </c>
      <c r="H43" s="37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7"/>
      <c r="U43" s="38"/>
      <c r="V43" s="38">
        <v>20</v>
      </c>
      <c r="W43" s="39">
        <v>-20</v>
      </c>
      <c r="X43" s="37"/>
      <c r="Y43" s="37" t="s">
        <v>142</v>
      </c>
      <c r="AA43" s="23"/>
    </row>
    <row r="44" spans="1:27" s="11" customFormat="1" ht="16.5" customHeight="1" x14ac:dyDescent="0.25">
      <c r="A44" s="41"/>
      <c r="B44" s="42"/>
      <c r="C44" s="17"/>
      <c r="D44" s="43"/>
      <c r="E44" s="44"/>
      <c r="F44" s="17"/>
      <c r="G44" s="17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24"/>
      <c r="U44" s="27"/>
      <c r="V44" s="27"/>
      <c r="W44" s="46"/>
      <c r="X44" s="24"/>
      <c r="Y44" s="47"/>
      <c r="AA44" s="23"/>
    </row>
    <row r="45" spans="1:27" s="23" customFormat="1" ht="16.5" customHeight="1" x14ac:dyDescent="0.25">
      <c r="A45" s="68" t="s">
        <v>39</v>
      </c>
      <c r="B45" s="68"/>
      <c r="C45" s="68"/>
      <c r="D45" s="68"/>
      <c r="E45" s="48"/>
      <c r="F45" s="48"/>
      <c r="G45" s="48" t="s">
        <v>40</v>
      </c>
      <c r="H45" s="48"/>
      <c r="I45" s="48"/>
      <c r="J45" s="48"/>
      <c r="K45" s="48"/>
      <c r="L45" s="4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</row>
    <row r="46" spans="1:27" s="23" customFormat="1" ht="12.75" customHeight="1" x14ac:dyDescent="0.25">
      <c r="A46" s="18" t="s">
        <v>41</v>
      </c>
      <c r="B46" s="18"/>
      <c r="C46" s="49"/>
      <c r="D46" s="18"/>
      <c r="E46" s="16"/>
      <c r="F46" s="18"/>
      <c r="G46" s="50" t="s">
        <v>42</v>
      </c>
      <c r="H46" s="51">
        <v>5</v>
      </c>
      <c r="I46" s="14"/>
      <c r="J46" s="52" t="s">
        <v>43</v>
      </c>
      <c r="K46" s="53">
        <f>COUNTIF(F23:F43,"ЗМС")</f>
        <v>0</v>
      </c>
      <c r="M46" s="54"/>
      <c r="N46" s="55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7" s="23" customFormat="1" ht="12.75" customHeight="1" x14ac:dyDescent="0.25">
      <c r="A47" s="18" t="s">
        <v>44</v>
      </c>
      <c r="B47" s="18"/>
      <c r="C47" s="49"/>
      <c r="D47" s="18"/>
      <c r="E47" s="16"/>
      <c r="F47" s="18"/>
      <c r="G47" s="56" t="s">
        <v>45</v>
      </c>
      <c r="H47" s="17">
        <v>24</v>
      </c>
      <c r="I47" s="14"/>
      <c r="J47" s="52" t="s">
        <v>46</v>
      </c>
      <c r="K47" s="53">
        <f>COUNTIF(F23:F43,"МСМК")</f>
        <v>6</v>
      </c>
      <c r="M47" s="54"/>
      <c r="N47" s="55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7" s="23" customFormat="1" ht="12.75" customHeight="1" x14ac:dyDescent="0.25">
      <c r="A48" s="18"/>
      <c r="B48" s="18"/>
      <c r="C48" s="49"/>
      <c r="D48" s="18"/>
      <c r="E48" s="16"/>
      <c r="F48" s="18"/>
      <c r="G48" s="56" t="s">
        <v>47</v>
      </c>
      <c r="H48" s="17">
        <v>24</v>
      </c>
      <c r="I48" s="14"/>
      <c r="J48" s="52" t="s">
        <v>37</v>
      </c>
      <c r="K48" s="53">
        <f>COUNTIF(F23:F43,"МС")</f>
        <v>13</v>
      </c>
      <c r="M48" s="54"/>
      <c r="N48" s="55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7" s="23" customFormat="1" ht="12.75" customHeight="1" x14ac:dyDescent="0.25">
      <c r="A49" s="18"/>
      <c r="B49" s="18"/>
      <c r="C49" s="49"/>
      <c r="D49" s="18"/>
      <c r="E49" s="16"/>
      <c r="F49" s="18"/>
      <c r="G49" s="56" t="s">
        <v>48</v>
      </c>
      <c r="H49" s="17">
        <v>24</v>
      </c>
      <c r="I49" s="14"/>
      <c r="J49" s="52" t="s">
        <v>38</v>
      </c>
      <c r="K49" s="53">
        <f>COUNTIF(F23:F43,"КМС")</f>
        <v>2</v>
      </c>
      <c r="M49" s="54"/>
      <c r="N49" s="55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7" s="23" customFormat="1" ht="12.75" customHeight="1" x14ac:dyDescent="0.25">
      <c r="A50" s="18"/>
      <c r="B50" s="18"/>
      <c r="C50" s="49"/>
      <c r="D50" s="18"/>
      <c r="E50" s="16"/>
      <c r="F50" s="18"/>
      <c r="G50" s="56" t="s">
        <v>49</v>
      </c>
      <c r="H50" s="17">
        <f>COUNTIF(A23:A43,"НФ")</f>
        <v>3</v>
      </c>
      <c r="I50" s="14"/>
      <c r="J50" s="52" t="s">
        <v>50</v>
      </c>
      <c r="K50" s="53">
        <f>COUNTIF(F23:F43,"1 СР")</f>
        <v>0</v>
      </c>
      <c r="M50" s="54"/>
      <c r="N50" s="55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7" s="23" customFormat="1" ht="12.75" customHeight="1" x14ac:dyDescent="0.25">
      <c r="A51" s="18"/>
      <c r="B51" s="18"/>
      <c r="C51" s="49"/>
      <c r="D51" s="18"/>
      <c r="E51" s="16"/>
      <c r="F51" s="18"/>
      <c r="G51" s="56" t="s">
        <v>51</v>
      </c>
      <c r="H51" s="17">
        <f>COUNTIF(A23:A43,"ДСКВ")</f>
        <v>0</v>
      </c>
      <c r="I51" s="14"/>
      <c r="J51" s="57" t="s">
        <v>52</v>
      </c>
      <c r="K51" s="53">
        <f>COUNTIF(F23:F43,"2 СР")</f>
        <v>0</v>
      </c>
      <c r="M51" s="54"/>
      <c r="N51" s="55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7" s="23" customFormat="1" ht="12.75" customHeight="1" x14ac:dyDescent="0.25">
      <c r="A52" s="18"/>
      <c r="B52" s="18"/>
      <c r="C52" s="49"/>
      <c r="D52" s="18"/>
      <c r="E52" s="16"/>
      <c r="F52" s="18"/>
      <c r="G52" s="56" t="s">
        <v>53</v>
      </c>
      <c r="H52" s="17">
        <f>COUNTIF(A23:A43,"НС")</f>
        <v>0</v>
      </c>
      <c r="I52" s="15"/>
      <c r="J52" s="57" t="s">
        <v>54</v>
      </c>
      <c r="K52" s="53">
        <f>COUNTIF(F23:F43,"3 СР")</f>
        <v>0</v>
      </c>
      <c r="M52" s="54"/>
      <c r="N52" s="55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AA52" s="58"/>
    </row>
    <row r="53" spans="1:27" s="23" customFormat="1" ht="4.5" customHeight="1" x14ac:dyDescent="0.25">
      <c r="A53" s="18"/>
      <c r="B53" s="17"/>
      <c r="C53" s="17"/>
      <c r="D53" s="18"/>
      <c r="E53" s="16"/>
      <c r="F53" s="18"/>
      <c r="G53" s="18"/>
      <c r="H53" s="59"/>
      <c r="I53" s="59"/>
      <c r="J53" s="59"/>
      <c r="K53" s="59"/>
      <c r="L53" s="59"/>
      <c r="M53" s="54"/>
      <c r="N53" s="18"/>
      <c r="O53" s="18"/>
      <c r="P53" s="18"/>
      <c r="AA53" s="58"/>
    </row>
    <row r="54" spans="1:27" s="23" customFormat="1" ht="17.25" x14ac:dyDescent="0.25">
      <c r="A54" s="68"/>
      <c r="B54" s="68"/>
      <c r="C54" s="68"/>
      <c r="D54" s="68"/>
      <c r="E54" s="68" t="s">
        <v>55</v>
      </c>
      <c r="F54" s="68"/>
      <c r="G54" s="68"/>
      <c r="H54" s="68" t="s">
        <v>56</v>
      </c>
      <c r="I54" s="68"/>
      <c r="J54" s="68"/>
      <c r="K54" s="68"/>
      <c r="L54" s="68"/>
      <c r="M54" s="60"/>
      <c r="N54" s="60"/>
      <c r="O54" s="60"/>
      <c r="P54" s="48" t="s">
        <v>57</v>
      </c>
      <c r="Q54" s="48"/>
      <c r="R54" s="48"/>
      <c r="S54" s="48"/>
      <c r="T54" s="48"/>
      <c r="U54" s="60"/>
      <c r="V54" s="60"/>
      <c r="W54" s="60"/>
      <c r="X54" s="60"/>
      <c r="Y54" s="60"/>
      <c r="AA54" s="58"/>
    </row>
    <row r="55" spans="1:27" s="58" customFormat="1" x14ac:dyDescent="0.2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2"/>
      <c r="S55" s="62"/>
      <c r="T55" s="61"/>
      <c r="U55" s="61"/>
      <c r="V55" s="61"/>
      <c r="W55" s="61"/>
      <c r="X55" s="61"/>
      <c r="Y55" s="61"/>
    </row>
    <row r="56" spans="1:27" s="58" customFormat="1" x14ac:dyDescent="0.2">
      <c r="A56" s="62"/>
      <c r="B56" s="62"/>
      <c r="C56" s="62"/>
      <c r="D56" s="62"/>
      <c r="E56" s="63"/>
      <c r="F56" s="62"/>
      <c r="G56" s="62"/>
      <c r="H56" s="64"/>
      <c r="I56" s="64"/>
      <c r="J56" s="64"/>
      <c r="K56" s="64"/>
      <c r="L56" s="64"/>
      <c r="M56" s="62"/>
      <c r="N56" s="62"/>
      <c r="O56" s="62"/>
      <c r="P56" s="62"/>
      <c r="Q56" s="62"/>
      <c r="R56" s="62"/>
      <c r="S56" s="62"/>
      <c r="T56" s="62"/>
      <c r="U56" s="62"/>
      <c r="V56" s="64"/>
      <c r="W56" s="64"/>
      <c r="X56" s="64"/>
      <c r="Y56" s="64"/>
    </row>
    <row r="57" spans="1:27" s="58" customFormat="1" x14ac:dyDescent="0.2">
      <c r="A57" s="62"/>
      <c r="B57" s="62"/>
      <c r="C57" s="62"/>
      <c r="D57" s="62"/>
      <c r="E57" s="63"/>
      <c r="F57" s="62"/>
      <c r="G57" s="62"/>
      <c r="H57" s="64"/>
      <c r="I57" s="64"/>
      <c r="J57" s="64"/>
      <c r="K57" s="64"/>
      <c r="L57" s="64"/>
      <c r="M57" s="62"/>
      <c r="N57" s="62"/>
      <c r="O57" s="62"/>
      <c r="P57" s="62"/>
      <c r="Q57" s="62"/>
      <c r="R57" s="62"/>
      <c r="S57" s="62"/>
      <c r="T57" s="62"/>
      <c r="U57" s="62"/>
      <c r="V57" s="64"/>
      <c r="W57" s="64"/>
      <c r="X57" s="64"/>
      <c r="Y57" s="64"/>
    </row>
    <row r="58" spans="1:27" s="58" customFormat="1" x14ac:dyDescent="0.2">
      <c r="A58" s="62"/>
      <c r="B58" s="62"/>
      <c r="C58" s="62"/>
      <c r="D58" s="62"/>
      <c r="E58" s="63"/>
      <c r="F58" s="62"/>
      <c r="G58" s="62"/>
      <c r="H58" s="64"/>
      <c r="I58" s="64"/>
      <c r="J58" s="64"/>
      <c r="K58" s="64"/>
      <c r="L58" s="64"/>
      <c r="M58" s="62"/>
      <c r="N58" s="62"/>
      <c r="O58" s="62"/>
      <c r="P58" s="62"/>
      <c r="Q58" s="62"/>
      <c r="R58" s="62"/>
      <c r="S58" s="62"/>
      <c r="T58" s="62"/>
      <c r="U58" s="62"/>
      <c r="V58" s="64"/>
      <c r="W58" s="64"/>
      <c r="X58" s="64"/>
      <c r="Y58" s="64"/>
    </row>
    <row r="59" spans="1:27" s="58" customFormat="1" x14ac:dyDescent="0.2">
      <c r="A59" s="62"/>
      <c r="B59" s="62"/>
      <c r="C59" s="62"/>
      <c r="D59" s="62"/>
      <c r="E59" s="63"/>
      <c r="F59" s="62"/>
      <c r="G59" s="62"/>
      <c r="H59" s="64"/>
      <c r="I59" s="64"/>
      <c r="J59" s="64"/>
      <c r="K59" s="64"/>
      <c r="L59" s="64"/>
      <c r="M59" s="65"/>
      <c r="N59" s="61"/>
      <c r="O59" s="62"/>
      <c r="P59" s="62"/>
      <c r="Q59" s="62"/>
      <c r="R59" s="62"/>
      <c r="S59" s="62"/>
      <c r="T59" s="62"/>
      <c r="U59" s="62"/>
      <c r="V59" s="64"/>
      <c r="W59" s="64"/>
      <c r="X59" s="64"/>
      <c r="Y59" s="64"/>
      <c r="AA59" s="66"/>
    </row>
    <row r="60" spans="1:27" s="58" customFormat="1" x14ac:dyDescent="0.2">
      <c r="A60" s="61" t="s">
        <v>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AA60" s="66"/>
    </row>
    <row r="61" spans="1:27" s="58" customFormat="1" x14ac:dyDescent="0.2">
      <c r="AA61" s="66"/>
    </row>
  </sheetData>
  <mergeCells count="42">
    <mergeCell ref="A45:D45"/>
    <mergeCell ref="M45:Y45"/>
    <mergeCell ref="A54:D54"/>
    <mergeCell ref="E54:G54"/>
    <mergeCell ref="H54:L54"/>
    <mergeCell ref="A55:E55"/>
    <mergeCell ref="F55:O55"/>
    <mergeCell ref="P55:Q55"/>
    <mergeCell ref="T21:T22"/>
    <mergeCell ref="U21:V21"/>
    <mergeCell ref="W21:W22"/>
    <mergeCell ref="X21:X22"/>
    <mergeCell ref="Y21:Y22"/>
    <mergeCell ref="H21:S21"/>
    <mergeCell ref="H16:Y16"/>
    <mergeCell ref="H17:Y17"/>
    <mergeCell ref="H18:Y18"/>
    <mergeCell ref="A21:A22"/>
    <mergeCell ref="B21:B22"/>
    <mergeCell ref="C21:C22"/>
    <mergeCell ref="D21:D22"/>
    <mergeCell ref="E21:E22"/>
    <mergeCell ref="F21:F22"/>
    <mergeCell ref="G21:G22"/>
    <mergeCell ref="A13:D13"/>
    <mergeCell ref="H13:I13"/>
    <mergeCell ref="A14:D14"/>
    <mergeCell ref="H14:I14"/>
    <mergeCell ref="A15:G15"/>
    <mergeCell ref="H15:Y15"/>
    <mergeCell ref="A7:Y7"/>
    <mergeCell ref="A8:Y8"/>
    <mergeCell ref="A9:Y9"/>
    <mergeCell ref="A10:Y10"/>
    <mergeCell ref="A11:Y11"/>
    <mergeCell ref="A12:Y12"/>
    <mergeCell ref="A1:Y1"/>
    <mergeCell ref="A2:Y2"/>
    <mergeCell ref="A3:Y3"/>
    <mergeCell ref="A4:Y4"/>
    <mergeCell ref="A5:Y5"/>
    <mergeCell ref="A6:Y6"/>
  </mergeCells>
  <conditionalFormatting sqref="G49:G52 I49:J52 L49:Y51">
    <cfRule type="duplicateValues" dxfId="1" priority="1"/>
  </conditionalFormatting>
  <conditionalFormatting sqref="AA57 A60 P60:Z60 AB60:XFD60">
    <cfRule type="cellIs" dxfId="0" priority="2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Mary Gonova</cp:lastModifiedBy>
  <dcterms:created xsi:type="dcterms:W3CDTF">2025-01-24T14:03:58Z</dcterms:created>
  <dcterms:modified xsi:type="dcterms:W3CDTF">2025-07-14T18:50:45Z</dcterms:modified>
</cp:coreProperties>
</file>