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 defaultThemeVersion="124226"/>
  <bookViews>
    <workbookView xWindow="-108" yWindow="-108" windowWidth="19440" windowHeight="12456" tabRatio="789" activeTab="1"/>
  </bookViews>
  <sheets>
    <sheet name="ПР Эстафета" sheetId="102" r:id="rId1"/>
    <sheet name="Лист1" sheetId="103" r:id="rId2"/>
  </sheets>
  <definedNames>
    <definedName name="_xlnm._FilterDatabase" localSheetId="0" hidden="1">'ПР Эстафета'!$C$24:$M$24</definedName>
    <definedName name="_xlnm.Print_Titles" localSheetId="0">'ПР Эстафета'!$22:$23</definedName>
    <definedName name="_xlnm.Print_Area" localSheetId="0">'ПР Эстафета'!$A$1:$L$61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1" i="103" l="1"/>
  <c r="F61" i="103"/>
  <c r="A61" i="103"/>
  <c r="J61" i="102"/>
  <c r="F61" i="102"/>
  <c r="A61" i="102"/>
  <c r="L53" i="103" l="1"/>
  <c r="L52" i="103"/>
  <c r="L51" i="103"/>
  <c r="L50" i="103"/>
  <c r="L49" i="103"/>
  <c r="L48" i="103"/>
  <c r="L47" i="103"/>
  <c r="A32" i="103"/>
  <c r="A31" i="103"/>
  <c r="A30" i="103"/>
  <c r="A28" i="103"/>
  <c r="A27" i="103"/>
  <c r="A26" i="103"/>
  <c r="I40" i="102"/>
  <c r="I44" i="102"/>
  <c r="I43" i="102"/>
  <c r="I42" i="102"/>
  <c r="I41" i="102"/>
  <c r="I32" i="102"/>
  <c r="I31" i="102"/>
  <c r="I30" i="102"/>
  <c r="I29" i="102"/>
  <c r="I39" i="102"/>
  <c r="I38" i="102"/>
  <c r="I37" i="102"/>
  <c r="I28" i="102"/>
  <c r="I27" i="102"/>
  <c r="I26" i="102"/>
  <c r="I25" i="102"/>
  <c r="I36" i="102"/>
  <c r="I35" i="102"/>
  <c r="I34" i="102"/>
  <c r="I33" i="102"/>
  <c r="L49" i="102" l="1"/>
  <c r="L53" i="102" l="1"/>
  <c r="L52" i="102"/>
  <c r="L51" i="102"/>
  <c r="L50" i="102"/>
  <c r="L48" i="102"/>
  <c r="L47" i="102"/>
  <c r="A32" i="102"/>
  <c r="A31" i="102"/>
  <c r="A30" i="102"/>
  <c r="A28" i="102"/>
  <c r="A27" i="102"/>
  <c r="A26" i="102"/>
</calcChain>
</file>

<file path=xl/sharedStrings.xml><?xml version="1.0" encoding="utf-8"?>
<sst xmlns="http://schemas.openxmlformats.org/spreadsheetml/2006/main" count="376" uniqueCount="157">
  <si>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</si>
  <si>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</si>
  <si>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</si>
  <si>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</si>
  <si>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</si>
  <si>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</si>
  <si>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</si>
  <si>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</si>
  <si>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</si>
  <si>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</si>
  <si>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</si>
  <si>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</si>
  <si>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</si>
  <si>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</si>
  <si>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</si>
  <si>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</si>
  <si>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</si>
  <si>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</si>
  <si>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</si>
  <si>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</si>
  <si>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</si>
  <si>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</si>
  <si>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</si>
  <si>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>1 СР</t>
  </si>
  <si>
    <t>Заявлено команд</t>
  </si>
  <si>
    <t>Стартовало команд</t>
  </si>
  <si>
    <t>Финишировало команд</t>
  </si>
  <si>
    <t>Н. финишировало команд</t>
  </si>
  <si>
    <t>Дисквалифицировано команд</t>
  </si>
  <si>
    <t>Н. стартовало команд</t>
  </si>
  <si>
    <t/>
  </si>
  <si>
    <t>СТАТИСТИКА ГОНКИ</t>
  </si>
  <si>
    <t>ТЕРРИТОРИАЛЬНАЯ ПРИНАДЛЕЖНОСТЬ</t>
  </si>
  <si>
    <t>2 СР</t>
  </si>
  <si>
    <t>3 СР</t>
  </si>
  <si>
    <t>ВМХ - эстафета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</si>
  <si>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</si>
  <si>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</si>
  <si>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</si>
  <si>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</si>
  <si>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</si>
  <si>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</si>
  <si>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</si>
  <si>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</si>
  <si>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</si>
  <si>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</si>
  <si>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ВРЕМЯ     ГОНЩИКА</t>
  </si>
  <si>
    <t>СУДЬЯ НА ФИНИШЕ</t>
  </si>
  <si>
    <t>РЕЗУЛЬТАТ</t>
  </si>
  <si>
    <t>№ ВРВС: 0040011611Я</t>
  </si>
  <si>
    <t>ИТОГОВЫЙ ПРОТОКОЛ (КВАЛИФИКАЦИЯ)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</si>
  <si>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</si>
  <si>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</si>
  <si>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</si>
  <si>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МЕЖРЕГИОНАЛЬНЫЕ СОРЕВНОВАНИЯ (ППФО)</t>
  </si>
  <si>
    <t>МЕСТО ПРОВЕДЕНИЯ: г.Пенза</t>
  </si>
  <si>
    <r>
      <t xml:space="preserve">НАЧАЛО ГОНКИ: </t>
    </r>
    <r>
      <rPr>
        <sz val="11"/>
        <rFont val="Times New Roman"/>
        <family val="1"/>
        <charset val="204"/>
      </rPr>
      <t xml:space="preserve">11ч 30м </t>
    </r>
  </si>
  <si>
    <t>ДАТА ПРОВЕДЕНИЯ: 07 июня 2025 г.</t>
  </si>
  <si>
    <r>
      <rPr>
        <b/>
        <sz val="11"/>
        <rFont val="Times New Roman"/>
        <family val="1"/>
        <charset val="204"/>
      </rPr>
      <t>ОКОНЧАНИЕ ГОНКИ:</t>
    </r>
    <r>
      <rPr>
        <sz val="11"/>
        <rFont val="Times New Roman"/>
        <family val="1"/>
        <charset val="204"/>
      </rPr>
      <t xml:space="preserve"> 15ч 30м</t>
    </r>
  </si>
  <si>
    <t>№ ЕКП 2025: 2008580018030590</t>
  </si>
  <si>
    <t>БОЯРОВ В.В. (ВК, г. Саранск)</t>
  </si>
  <si>
    <t>3 м</t>
  </si>
  <si>
    <t>БУКОВА О.Ю. (IК, г. Пенза)</t>
  </si>
  <si>
    <t>372 м</t>
  </si>
  <si>
    <t>Юноши 13-14 лет</t>
  </si>
  <si>
    <t>39</t>
  </si>
  <si>
    <t>10089249377</t>
  </si>
  <si>
    <t>Борисов Всеволод Владимирович</t>
  </si>
  <si>
    <t>05.12.2012</t>
  </si>
  <si>
    <t>3 сп.р.</t>
  </si>
  <si>
    <t>Мордовия</t>
  </si>
  <si>
    <t>66</t>
  </si>
  <si>
    <t>10149843762</t>
  </si>
  <si>
    <t>Альканов Егор Александрович</t>
  </si>
  <si>
    <t>30.03.2012</t>
  </si>
  <si>
    <t>999</t>
  </si>
  <si>
    <t>10129837110</t>
  </si>
  <si>
    <t>Чапоргин Кирилл Александрович</t>
  </si>
  <si>
    <t>17.07.2011</t>
  </si>
  <si>
    <t>2 сп.р.</t>
  </si>
  <si>
    <t>131</t>
  </si>
  <si>
    <t>10090064278</t>
  </si>
  <si>
    <t>Тарасов Егор Алексеевич</t>
  </si>
  <si>
    <t>14.01.2011</t>
  </si>
  <si>
    <t>31</t>
  </si>
  <si>
    <t>10144645875</t>
  </si>
  <si>
    <t>Пименов Дмитрий Станиславович</t>
  </si>
  <si>
    <t>12.05.2011</t>
  </si>
  <si>
    <t>Удмуртская Республика</t>
  </si>
  <si>
    <t>725</t>
  </si>
  <si>
    <t>10092735418</t>
  </si>
  <si>
    <t>Голубев Никита Сергеевич</t>
  </si>
  <si>
    <t>25.02.2012</t>
  </si>
  <si>
    <t>43</t>
  </si>
  <si>
    <t>10151565312</t>
  </si>
  <si>
    <t>Волощук Кирилл Алексеевич</t>
  </si>
  <si>
    <t>07.02.2011</t>
  </si>
  <si>
    <t>188</t>
  </si>
  <si>
    <t>10143151267</t>
  </si>
  <si>
    <t>Луньков Владислав Евгеньевич</t>
  </si>
  <si>
    <t>09.12.2011</t>
  </si>
  <si>
    <t>22</t>
  </si>
  <si>
    <t>10112970325</t>
  </si>
  <si>
    <t>Дмитриев Матвей Александрович</t>
  </si>
  <si>
    <t>07.09.2011</t>
  </si>
  <si>
    <t>1 сп.р.</t>
  </si>
  <si>
    <t>Пензенская обл.</t>
  </si>
  <si>
    <t>18</t>
  </si>
  <si>
    <t>10103564860</t>
  </si>
  <si>
    <t>Ульянов Максим Михайлович</t>
  </si>
  <si>
    <t>18.07.2011</t>
  </si>
  <si>
    <t>1 сп.юн.р.</t>
  </si>
  <si>
    <t>20</t>
  </si>
  <si>
    <t>10103565466</t>
  </si>
  <si>
    <t>Яшин Вадим Янович</t>
  </si>
  <si>
    <t>20.08.2012</t>
  </si>
  <si>
    <t>58</t>
  </si>
  <si>
    <t>10103547783</t>
  </si>
  <si>
    <t>Баранов Сергей Ильич</t>
  </si>
  <si>
    <t>06.04.2011</t>
  </si>
  <si>
    <t>41</t>
  </si>
  <si>
    <t>10103575065</t>
  </si>
  <si>
    <t>Фоломеев Григорий Вадимович</t>
  </si>
  <si>
    <t>10.03.2012</t>
  </si>
  <si>
    <t>582</t>
  </si>
  <si>
    <t>10100114286</t>
  </si>
  <si>
    <t>Родионов Дмитрий Александрович</t>
  </si>
  <si>
    <t>02.12.2011</t>
  </si>
  <si>
    <t>777</t>
  </si>
  <si>
    <t>10150339775</t>
  </si>
  <si>
    <t>Кочарян Артур Татулович</t>
  </si>
  <si>
    <t>05.10.2012</t>
  </si>
  <si>
    <t>2 сп.юн.р.</t>
  </si>
  <si>
    <t>585</t>
  </si>
  <si>
    <t>10149343507</t>
  </si>
  <si>
    <t>Лобышев Артём Алексеевич</t>
  </si>
  <si>
    <t>29.11.2012</t>
  </si>
  <si>
    <t>521</t>
  </si>
  <si>
    <t>10164485611</t>
  </si>
  <si>
    <t>Медведев Тимофей Сергеевич</t>
  </si>
  <si>
    <t>04.03.2011</t>
  </si>
  <si>
    <t>Нижегородская обл.</t>
  </si>
  <si>
    <t>524</t>
  </si>
  <si>
    <t>10164513600</t>
  </si>
  <si>
    <t>Курилов Максим Игоревич</t>
  </si>
  <si>
    <t>28.04.2012</t>
  </si>
  <si>
    <t>523</t>
  </si>
  <si>
    <t>10164485409</t>
  </si>
  <si>
    <t>Кузнецов Александр Сергеевич</t>
  </si>
  <si>
    <t>22.09.2011</t>
  </si>
  <si>
    <t>525</t>
  </si>
  <si>
    <t>10164585742</t>
  </si>
  <si>
    <t>Исаев Александр Иванович</t>
  </si>
  <si>
    <t>11.07.2011</t>
  </si>
  <si>
    <t>ПЕРВЕНСТВО ПРИВОЛЖСКОГО ФЕДЕРАЛЬНОГО ОКРУГА</t>
  </si>
  <si>
    <t xml:space="preserve">ИТОГОВЫЙ ПРОТОКОЛ </t>
  </si>
  <si>
    <t>МЯГКОВ А.О. (IК, г. Саранск)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</si>
</sst>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h:mm:ss.00"/>
    <numFmt numFmtId="166" formatCode="m:ss.00"/>
  </numFmts>
  <fonts count="30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8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 Cyr"/>
      <charset val="204"/>
    </font>
    <font>
      <sz val="14"/>
      <color indexed="8"/>
      <name val="Times New Roman Cyr"/>
      <charset val="204"/>
    </font>
    <font>
      <sz val="14"/>
      <name val="Arial"/>
      <family val="2"/>
      <charset val="204"/>
    </font>
    <font>
      <b/>
      <sz val="14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1" fillId="0" borderId="0"/>
  </cellStyleXfs>
  <cellXfs count="214">
    <xf numFmtId="0" fontId="0" fillId="0" borderId="0" xfId="0"/>
    <xf numFmtId="0" fontId="6" fillId="0" borderId="0" xfId="7" applyFont="1" applyAlignment="1">
      <alignment vertical="center" wrapText="1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14" fontId="7" fillId="0" borderId="0" xfId="2" applyNumberFormat="1" applyFont="1" applyAlignment="1">
      <alignment vertical="center"/>
    </xf>
    <xf numFmtId="164" fontId="11" fillId="0" borderId="0" xfId="2" applyNumberFormat="1" applyFont="1" applyAlignment="1">
      <alignment horizontal="center" vertical="center" wrapText="1"/>
    </xf>
    <xf numFmtId="0" fontId="13" fillId="0" borderId="0" xfId="2" applyFont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justify"/>
    </xf>
    <xf numFmtId="14" fontId="11" fillId="0" borderId="0" xfId="2" applyNumberFormat="1" applyFont="1" applyAlignment="1">
      <alignment horizontal="center" vertical="center" wrapText="1"/>
    </xf>
    <xf numFmtId="165" fontId="9" fillId="0" borderId="0" xfId="2" applyNumberFormat="1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7" fillId="0" borderId="7" xfId="2" applyFont="1" applyBorder="1" applyAlignment="1">
      <alignment horizontal="left" vertical="center"/>
    </xf>
    <xf numFmtId="0" fontId="7" fillId="0" borderId="1" xfId="2" applyFont="1" applyBorder="1" applyAlignment="1">
      <alignment vertical="center"/>
    </xf>
    <xf numFmtId="49" fontId="7" fillId="0" borderId="7" xfId="2" applyNumberFormat="1" applyFont="1" applyBorder="1" applyAlignment="1">
      <alignment horizontal="left" vertical="center"/>
    </xf>
    <xf numFmtId="165" fontId="14" fillId="0" borderId="0" xfId="2" applyNumberFormat="1" applyFont="1" applyAlignment="1">
      <alignment vertical="center"/>
    </xf>
    <xf numFmtId="0" fontId="7" fillId="0" borderId="3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8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2" xfId="2" applyFont="1" applyBorder="1" applyAlignment="1">
      <alignment vertical="center"/>
    </xf>
    <xf numFmtId="49" fontId="7" fillId="0" borderId="7" xfId="0" applyNumberFormat="1" applyFont="1" applyBorder="1" applyAlignment="1">
      <alignment vertical="center"/>
    </xf>
    <xf numFmtId="2" fontId="7" fillId="0" borderId="7" xfId="0" applyNumberFormat="1" applyFont="1" applyBorder="1" applyAlignment="1">
      <alignment vertical="center"/>
    </xf>
    <xf numFmtId="0" fontId="7" fillId="0" borderId="11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14" fontId="15" fillId="0" borderId="0" xfId="2" applyNumberFormat="1" applyFont="1" applyAlignment="1">
      <alignment vertical="center"/>
    </xf>
    <xf numFmtId="165" fontId="16" fillId="0" borderId="0" xfId="2" applyNumberFormat="1" applyFont="1" applyAlignment="1">
      <alignment vertical="center"/>
    </xf>
    <xf numFmtId="0" fontId="10" fillId="2" borderId="15" xfId="2" applyFont="1" applyFill="1" applyBorder="1" applyAlignment="1">
      <alignment vertical="center"/>
    </xf>
    <xf numFmtId="1" fontId="7" fillId="0" borderId="11" xfId="2" applyNumberFormat="1" applyFont="1" applyBorder="1" applyAlignment="1">
      <alignment horizontal="right" vertical="center"/>
    </xf>
    <xf numFmtId="0" fontId="7" fillId="0" borderId="11" xfId="2" applyNumberFormat="1" applyFont="1" applyBorder="1" applyAlignment="1">
      <alignment horizontal="right" vertical="center"/>
    </xf>
    <xf numFmtId="0" fontId="14" fillId="0" borderId="0" xfId="2" applyNumberFormat="1" applyFont="1" applyBorder="1" applyAlignment="1">
      <alignment horizontal="right" vertical="center"/>
    </xf>
    <xf numFmtId="1" fontId="14" fillId="0" borderId="0" xfId="2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1" xfId="2" applyFont="1" applyBorder="1" applyAlignment="1">
      <alignment horizontal="left" vertical="center"/>
    </xf>
    <xf numFmtId="49" fontId="7" fillId="0" borderId="0" xfId="2" applyNumberFormat="1" applyFont="1" applyBorder="1" applyAlignment="1">
      <alignment horizontal="left" vertical="center"/>
    </xf>
    <xf numFmtId="0" fontId="7" fillId="0" borderId="6" xfId="2" applyFont="1" applyBorder="1" applyAlignment="1">
      <alignment vertical="center"/>
    </xf>
    <xf numFmtId="0" fontId="7" fillId="0" borderId="11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14" fontId="7" fillId="0" borderId="0" xfId="2" applyNumberFormat="1" applyFont="1" applyBorder="1" applyAlignment="1">
      <alignment vertical="center"/>
    </xf>
    <xf numFmtId="165" fontId="14" fillId="0" borderId="0" xfId="2" applyNumberFormat="1" applyFont="1" applyBorder="1" applyAlignment="1">
      <alignment vertical="center"/>
    </xf>
    <xf numFmtId="14" fontId="7" fillId="0" borderId="0" xfId="2" applyNumberFormat="1" applyFont="1" applyBorder="1" applyAlignment="1">
      <alignment horizontal="center" vertical="center"/>
    </xf>
    <xf numFmtId="165" fontId="14" fillId="0" borderId="0" xfId="2" applyNumberFormat="1" applyFont="1" applyBorder="1" applyAlignment="1">
      <alignment horizontal="center" vertical="center"/>
    </xf>
    <xf numFmtId="0" fontId="14" fillId="0" borderId="1" xfId="2" applyNumberFormat="1" applyFont="1" applyBorder="1" applyAlignment="1">
      <alignment horizontal="right" vertical="center"/>
    </xf>
    <xf numFmtId="49" fontId="7" fillId="0" borderId="3" xfId="2" applyNumberFormat="1" applyFont="1" applyBorder="1" applyAlignment="1">
      <alignment horizontal="left" vertical="center"/>
    </xf>
    <xf numFmtId="0" fontId="14" fillId="0" borderId="3" xfId="2" applyNumberFormat="1" applyFont="1" applyBorder="1" applyAlignment="1">
      <alignment horizontal="right" vertical="center"/>
    </xf>
    <xf numFmtId="0" fontId="7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14" fillId="2" borderId="24" xfId="8" applyFont="1" applyFill="1" applyBorder="1" applyAlignment="1">
      <alignment horizontal="center" vertical="center" wrapText="1"/>
    </xf>
    <xf numFmtId="0" fontId="14" fillId="2" borderId="26" xfId="8" applyFont="1" applyFill="1" applyBorder="1" applyAlignment="1">
      <alignment horizontal="center" vertical="center" wrapText="1"/>
    </xf>
    <xf numFmtId="14" fontId="14" fillId="2" borderId="24" xfId="8" applyNumberFormat="1" applyFont="1" applyFill="1" applyBorder="1" applyAlignment="1">
      <alignment horizontal="center" vertical="center" wrapText="1"/>
    </xf>
    <xf numFmtId="0" fontId="14" fillId="2" borderId="24" xfId="2" applyFont="1" applyFill="1" applyBorder="1" applyAlignment="1">
      <alignment horizontal="center" vertical="center" wrapText="1"/>
    </xf>
    <xf numFmtId="0" fontId="7" fillId="0" borderId="20" xfId="2" applyFont="1" applyBorder="1" applyAlignment="1">
      <alignment vertical="center"/>
    </xf>
    <xf numFmtId="0" fontId="7" fillId="0" borderId="20" xfId="2" applyFont="1" applyBorder="1" applyAlignment="1">
      <alignment horizontal="center" vertical="center"/>
    </xf>
    <xf numFmtId="14" fontId="7" fillId="0" borderId="20" xfId="2" applyNumberFormat="1" applyFont="1" applyBorder="1" applyAlignment="1">
      <alignment vertical="center"/>
    </xf>
    <xf numFmtId="165" fontId="14" fillId="0" borderId="20" xfId="2" applyNumberFormat="1" applyFont="1" applyBorder="1" applyAlignment="1">
      <alignment vertical="center"/>
    </xf>
    <xf numFmtId="0" fontId="14" fillId="2" borderId="35" xfId="2" applyFont="1" applyFill="1" applyBorder="1" applyAlignment="1">
      <alignment horizontal="center" vertical="center"/>
    </xf>
    <xf numFmtId="0" fontId="14" fillId="2" borderId="36" xfId="2" applyFont="1" applyFill="1" applyBorder="1" applyAlignment="1">
      <alignment horizontal="center" vertical="center" wrapText="1"/>
    </xf>
    <xf numFmtId="0" fontId="11" fillId="0" borderId="23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 wrapText="1"/>
    </xf>
    <xf numFmtId="0" fontId="11" fillId="0" borderId="31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 wrapText="1"/>
    </xf>
    <xf numFmtId="0" fontId="18" fillId="0" borderId="39" xfId="2" applyFont="1" applyBorder="1" applyAlignment="1">
      <alignment horizontal="center" vertical="center" wrapText="1"/>
    </xf>
    <xf numFmtId="0" fontId="11" fillId="0" borderId="40" xfId="2" applyFont="1" applyBorder="1" applyAlignment="1">
      <alignment horizontal="center" vertical="center" wrapText="1"/>
    </xf>
    <xf numFmtId="0" fontId="18" fillId="0" borderId="41" xfId="2" applyFont="1" applyBorder="1" applyAlignment="1">
      <alignment horizontal="center" vertical="center" wrapText="1"/>
    </xf>
    <xf numFmtId="0" fontId="11" fillId="0" borderId="34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 wrapText="1"/>
    </xf>
    <xf numFmtId="0" fontId="18" fillId="0" borderId="43" xfId="2" applyFont="1" applyBorder="1" applyAlignment="1">
      <alignment horizontal="center" vertical="center" wrapText="1"/>
    </xf>
    <xf numFmtId="0" fontId="11" fillId="0" borderId="25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 wrapText="1"/>
    </xf>
    <xf numFmtId="0" fontId="9" fillId="0" borderId="45" xfId="2" applyFont="1" applyBorder="1" applyAlignment="1">
      <alignment horizontal="center" vertical="center" wrapText="1"/>
    </xf>
    <xf numFmtId="0" fontId="11" fillId="0" borderId="0" xfId="2" applyFont="1" applyAlignment="1">
      <alignment vertical="center"/>
    </xf>
    <xf numFmtId="0" fontId="14" fillId="2" borderId="47" xfId="2" applyFont="1" applyFill="1" applyBorder="1" applyAlignment="1">
      <alignment horizontal="center" vertical="center"/>
    </xf>
    <xf numFmtId="0" fontId="9" fillId="0" borderId="48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wrapText="1"/>
    </xf>
    <xf numFmtId="165" fontId="17" fillId="0" borderId="34" xfId="2" applyNumberFormat="1" applyFont="1" applyBorder="1" applyAlignment="1">
      <alignment horizontal="center" vertical="center"/>
    </xf>
    <xf numFmtId="166" fontId="19" fillId="3" borderId="31" xfId="0" applyNumberFormat="1" applyFont="1" applyFill="1" applyBorder="1" applyAlignment="1">
      <alignment horizontal="center" vertical="center"/>
    </xf>
    <xf numFmtId="165" fontId="16" fillId="0" borderId="31" xfId="2" applyNumberFormat="1" applyFont="1" applyBorder="1" applyAlignment="1">
      <alignment horizontal="center" vertical="center"/>
    </xf>
    <xf numFmtId="166" fontId="19" fillId="3" borderId="23" xfId="0" applyNumberFormat="1" applyFont="1" applyFill="1" applyBorder="1" applyAlignment="1">
      <alignment horizontal="center" vertical="center"/>
    </xf>
    <xf numFmtId="165" fontId="16" fillId="0" borderId="23" xfId="2" applyNumberFormat="1" applyFont="1" applyBorder="1" applyAlignment="1">
      <alignment horizontal="center" vertical="center"/>
    </xf>
    <xf numFmtId="166" fontId="19" fillId="3" borderId="34" xfId="0" applyNumberFormat="1" applyFont="1" applyFill="1" applyBorder="1" applyAlignment="1">
      <alignment horizontal="center" vertical="center"/>
    </xf>
    <xf numFmtId="0" fontId="16" fillId="2" borderId="46" xfId="2" applyFont="1" applyFill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6" fillId="2" borderId="47" xfId="2" applyFont="1" applyFill="1" applyBorder="1" applyAlignment="1">
      <alignment horizontal="center" vertical="center"/>
    </xf>
    <xf numFmtId="165" fontId="17" fillId="0" borderId="25" xfId="2" applyNumberFormat="1" applyFont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18" xfId="2" applyFont="1" applyBorder="1" applyAlignment="1">
      <alignment vertical="center"/>
    </xf>
    <xf numFmtId="14" fontId="22" fillId="0" borderId="1" xfId="2" applyNumberFormat="1" applyFont="1" applyBorder="1" applyAlignment="1">
      <alignment vertical="center"/>
    </xf>
    <xf numFmtId="0" fontId="21" fillId="0" borderId="1" xfId="2" applyFont="1" applyBorder="1" applyAlignment="1">
      <alignment horizontal="left" vertical="center"/>
    </xf>
    <xf numFmtId="165" fontId="21" fillId="0" borderId="1" xfId="2" applyNumberFormat="1" applyFont="1" applyBorder="1" applyAlignment="1">
      <alignment horizontal="center" vertical="center"/>
    </xf>
    <xf numFmtId="0" fontId="23" fillId="0" borderId="1" xfId="2" applyFont="1" applyBorder="1" applyAlignment="1">
      <alignment horizontal="right" vertical="center"/>
    </xf>
    <xf numFmtId="0" fontId="23" fillId="0" borderId="2" xfId="2" applyFont="1" applyBorder="1" applyAlignment="1">
      <alignment horizontal="right" vertical="center"/>
    </xf>
    <xf numFmtId="14" fontId="22" fillId="0" borderId="3" xfId="2" applyNumberFormat="1" applyFont="1" applyBorder="1" applyAlignment="1">
      <alignment vertical="center"/>
    </xf>
    <xf numFmtId="0" fontId="22" fillId="0" borderId="3" xfId="2" applyFont="1" applyBorder="1" applyAlignment="1">
      <alignment horizontal="left" vertical="center"/>
    </xf>
    <xf numFmtId="165" fontId="21" fillId="0" borderId="3" xfId="2" applyNumberFormat="1" applyFont="1" applyBorder="1" applyAlignment="1">
      <alignment horizontal="center" vertical="center"/>
    </xf>
    <xf numFmtId="0" fontId="23" fillId="0" borderId="3" xfId="2" applyFont="1" applyBorder="1" applyAlignment="1">
      <alignment horizontal="right" vertical="center"/>
    </xf>
    <xf numFmtId="0" fontId="23" fillId="0" borderId="4" xfId="2" applyFont="1" applyBorder="1" applyAlignment="1">
      <alignment horizontal="right" vertical="center"/>
    </xf>
    <xf numFmtId="0" fontId="21" fillId="0" borderId="6" xfId="2" applyFont="1" applyBorder="1" applyAlignment="1">
      <alignment vertical="center"/>
    </xf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vertical="center"/>
    </xf>
    <xf numFmtId="14" fontId="22" fillId="0" borderId="5" xfId="2" applyNumberFormat="1" applyFont="1" applyBorder="1" applyAlignment="1">
      <alignment horizontal="right" vertical="center"/>
    </xf>
    <xf numFmtId="165" fontId="24" fillId="0" borderId="7" xfId="2" applyNumberFormat="1" applyFont="1" applyBorder="1" applyAlignment="1">
      <alignment vertical="center"/>
    </xf>
    <xf numFmtId="165" fontId="24" fillId="0" borderId="5" xfId="2" applyNumberFormat="1" applyFont="1" applyBorder="1" applyAlignment="1">
      <alignment vertical="center"/>
    </xf>
    <xf numFmtId="165" fontId="24" fillId="0" borderId="10" xfId="2" applyNumberFormat="1" applyFont="1" applyBorder="1" applyAlignment="1">
      <alignment vertical="center"/>
    </xf>
    <xf numFmtId="0" fontId="22" fillId="0" borderId="5" xfId="2" applyFont="1" applyBorder="1" applyAlignment="1">
      <alignment horizontal="right" vertical="center"/>
    </xf>
    <xf numFmtId="14" fontId="25" fillId="0" borderId="5" xfId="2" applyNumberFormat="1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165" fontId="24" fillId="0" borderId="28" xfId="2" applyNumberFormat="1" applyFont="1" applyBorder="1" applyAlignment="1">
      <alignment horizontal="right" vertical="center"/>
    </xf>
    <xf numFmtId="0" fontId="25" fillId="0" borderId="5" xfId="2" applyFont="1" applyBorder="1" applyAlignment="1">
      <alignment horizontal="center" vertical="center"/>
    </xf>
    <xf numFmtId="0" fontId="25" fillId="0" borderId="0" xfId="2" applyFont="1"/>
    <xf numFmtId="0" fontId="25" fillId="0" borderId="12" xfId="2" applyFont="1" applyBorder="1" applyAlignment="1">
      <alignment vertical="center"/>
    </xf>
    <xf numFmtId="165" fontId="24" fillId="0" borderId="7" xfId="2" applyNumberFormat="1" applyFont="1" applyBorder="1" applyAlignment="1">
      <alignment horizontal="left" vertical="center"/>
    </xf>
    <xf numFmtId="165" fontId="24" fillId="0" borderId="0" xfId="2" applyNumberFormat="1" applyFont="1" applyBorder="1" applyAlignment="1">
      <alignment horizontal="left" vertical="center"/>
    </xf>
    <xf numFmtId="0" fontId="24" fillId="0" borderId="0" xfId="2" applyFont="1" applyAlignment="1">
      <alignment horizontal="right" vertical="center"/>
    </xf>
    <xf numFmtId="0" fontId="24" fillId="0" borderId="27" xfId="2" applyFont="1" applyBorder="1" applyAlignment="1">
      <alignment horizontal="right" vertical="center"/>
    </xf>
    <xf numFmtId="165" fontId="21" fillId="2" borderId="7" xfId="2" applyNumberFormat="1" applyFont="1" applyFill="1" applyBorder="1" applyAlignment="1">
      <alignment horizontal="center" vertical="center"/>
    </xf>
    <xf numFmtId="165" fontId="21" fillId="2" borderId="5" xfId="2" applyNumberFormat="1" applyFont="1" applyFill="1" applyBorder="1" applyAlignment="1">
      <alignment horizontal="center" vertical="center"/>
    </xf>
    <xf numFmtId="165" fontId="21" fillId="2" borderId="10" xfId="2" applyNumberFormat="1" applyFont="1" applyFill="1" applyBorder="1" applyAlignment="1">
      <alignment horizontal="center" vertical="center"/>
    </xf>
    <xf numFmtId="0" fontId="21" fillId="0" borderId="1" xfId="2" applyFont="1" applyBorder="1" applyAlignment="1">
      <alignment vertical="center"/>
    </xf>
    <xf numFmtId="0" fontId="7" fillId="2" borderId="23" xfId="2" applyFont="1" applyFill="1" applyBorder="1" applyAlignment="1">
      <alignment vertical="center"/>
    </xf>
    <xf numFmtId="0" fontId="21" fillId="0" borderId="1" xfId="2" applyFont="1" applyBorder="1" applyAlignment="1">
      <alignment horizontal="left" vertical="center"/>
    </xf>
    <xf numFmtId="0" fontId="26" fillId="0" borderId="23" xfId="0" applyFont="1" applyFill="1" applyBorder="1" applyAlignment="1">
      <alignment horizontal="center"/>
    </xf>
    <xf numFmtId="0" fontId="26" fillId="0" borderId="31" xfId="0" applyFont="1" applyFill="1" applyBorder="1" applyAlignment="1">
      <alignment horizontal="center"/>
    </xf>
    <xf numFmtId="0" fontId="26" fillId="0" borderId="34" xfId="0" applyFont="1" applyFill="1" applyBorder="1" applyAlignment="1">
      <alignment horizontal="center"/>
    </xf>
    <xf numFmtId="0" fontId="26" fillId="0" borderId="25" xfId="0" applyFont="1" applyFill="1" applyBorder="1" applyAlignment="1">
      <alignment horizontal="center"/>
    </xf>
    <xf numFmtId="0" fontId="9" fillId="0" borderId="49" xfId="2" applyFont="1" applyBorder="1" applyAlignment="1">
      <alignment horizontal="center" vertical="center" wrapText="1"/>
    </xf>
    <xf numFmtId="166" fontId="19" fillId="3" borderId="25" xfId="0" applyNumberFormat="1" applyFont="1" applyFill="1" applyBorder="1" applyAlignment="1">
      <alignment horizontal="center" vertical="center"/>
    </xf>
    <xf numFmtId="0" fontId="9" fillId="0" borderId="31" xfId="2" applyFont="1" applyBorder="1" applyAlignment="1">
      <alignment horizontal="center" vertical="center" wrapText="1"/>
    </xf>
    <xf numFmtId="0" fontId="9" fillId="0" borderId="34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/>
    </xf>
    <xf numFmtId="0" fontId="15" fillId="0" borderId="31" xfId="2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 wrapText="1"/>
    </xf>
    <xf numFmtId="0" fontId="28" fillId="0" borderId="0" xfId="0" applyFont="1"/>
    <xf numFmtId="0" fontId="29" fillId="0" borderId="39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/>
    </xf>
    <xf numFmtId="0" fontId="15" fillId="0" borderId="23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 wrapText="1"/>
    </xf>
    <xf numFmtId="0" fontId="29" fillId="0" borderId="43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/>
    </xf>
    <xf numFmtId="165" fontId="16" fillId="0" borderId="25" xfId="2" applyNumberFormat="1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44" xfId="2" applyFont="1" applyBorder="1" applyAlignment="1">
      <alignment horizontal="center" vertical="center" wrapText="1"/>
    </xf>
    <xf numFmtId="0" fontId="16" fillId="0" borderId="31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25" xfId="2" applyFont="1" applyBorder="1" applyAlignment="1">
      <alignment horizontal="center" vertical="center" wrapText="1"/>
    </xf>
    <xf numFmtId="0" fontId="16" fillId="0" borderId="45" xfId="2" applyFont="1" applyBorder="1" applyAlignment="1">
      <alignment horizontal="center" vertical="center" wrapText="1"/>
    </xf>
    <xf numFmtId="0" fontId="29" fillId="0" borderId="41" xfId="2" applyFont="1" applyBorder="1" applyAlignment="1">
      <alignment horizontal="center" vertical="center" wrapText="1"/>
    </xf>
    <xf numFmtId="0" fontId="16" fillId="0" borderId="34" xfId="2" applyFont="1" applyBorder="1" applyAlignment="1">
      <alignment horizontal="center" vertical="center" wrapText="1"/>
    </xf>
    <xf numFmtId="0" fontId="27" fillId="0" borderId="34" xfId="0" applyFont="1" applyFill="1" applyBorder="1" applyAlignment="1">
      <alignment horizontal="center"/>
    </xf>
    <xf numFmtId="165" fontId="16" fillId="0" borderId="34" xfId="2" applyNumberFormat="1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5" fillId="0" borderId="42" xfId="2" applyFont="1" applyBorder="1" applyAlignment="1">
      <alignment horizontal="center" vertical="center" wrapText="1"/>
    </xf>
    <xf numFmtId="0" fontId="21" fillId="2" borderId="6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21" fillId="2" borderId="11" xfId="2" applyFont="1" applyFill="1" applyBorder="1" applyAlignment="1">
      <alignment horizontal="center" vertical="center"/>
    </xf>
    <xf numFmtId="0" fontId="22" fillId="0" borderId="23" xfId="2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6" fillId="2" borderId="29" xfId="2" applyFont="1" applyFill="1" applyBorder="1" applyAlignment="1">
      <alignment horizontal="center" vertical="center"/>
    </xf>
    <xf numFmtId="0" fontId="16" fillId="2" borderId="35" xfId="2" applyFont="1" applyFill="1" applyBorder="1" applyAlignment="1">
      <alignment horizontal="center" vertical="center"/>
    </xf>
    <xf numFmtId="0" fontId="16" fillId="2" borderId="30" xfId="8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165" fontId="9" fillId="2" borderId="5" xfId="2" applyNumberFormat="1" applyFont="1" applyFill="1" applyBorder="1" applyAlignment="1">
      <alignment horizontal="center" vertical="center"/>
    </xf>
    <xf numFmtId="165" fontId="9" fillId="2" borderId="10" xfId="2" applyNumberFormat="1" applyFont="1" applyFill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0" fillId="2" borderId="20" xfId="2" applyFont="1" applyFill="1" applyBorder="1" applyAlignment="1">
      <alignment horizontal="center" vertical="center"/>
    </xf>
    <xf numFmtId="0" fontId="10" fillId="2" borderId="21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16" fillId="2" borderId="32" xfId="8" applyFont="1" applyFill="1" applyBorder="1" applyAlignment="1">
      <alignment horizontal="center" vertical="center" wrapText="1"/>
    </xf>
    <xf numFmtId="0" fontId="16" fillId="2" borderId="26" xfId="8" applyFont="1" applyFill="1" applyBorder="1" applyAlignment="1">
      <alignment horizontal="center" vertical="center" wrapText="1"/>
    </xf>
    <xf numFmtId="0" fontId="16" fillId="2" borderId="33" xfId="2" applyFont="1" applyFill="1" applyBorder="1" applyAlignment="1">
      <alignment horizontal="center" vertical="center" wrapText="1"/>
    </xf>
    <xf numFmtId="0" fontId="16" fillId="2" borderId="36" xfId="2" applyFont="1" applyFill="1" applyBorder="1" applyAlignment="1">
      <alignment horizontal="center" vertical="center" wrapText="1"/>
    </xf>
    <xf numFmtId="14" fontId="16" fillId="2" borderId="30" xfId="8" applyNumberFormat="1" applyFont="1" applyFill="1" applyBorder="1" applyAlignment="1">
      <alignment horizontal="center" vertical="center" wrapText="1"/>
    </xf>
    <xf numFmtId="14" fontId="16" fillId="2" borderId="24" xfId="8" applyNumberFormat="1" applyFont="1" applyFill="1" applyBorder="1" applyAlignment="1">
      <alignment horizontal="center" vertical="center" wrapText="1"/>
    </xf>
    <xf numFmtId="0" fontId="16" fillId="2" borderId="31" xfId="8" applyFont="1" applyFill="1" applyBorder="1" applyAlignment="1">
      <alignment horizontal="center" vertical="center" wrapText="1"/>
    </xf>
    <xf numFmtId="0" fontId="16" fillId="2" borderId="25" xfId="8" applyFont="1" applyFill="1" applyBorder="1" applyAlignment="1">
      <alignment horizontal="center" vertical="center" wrapText="1"/>
    </xf>
    <xf numFmtId="0" fontId="16" fillId="2" borderId="30" xfId="2" applyFont="1" applyFill="1" applyBorder="1" applyAlignment="1">
      <alignment horizontal="center" vertical="center" wrapText="1"/>
    </xf>
    <xf numFmtId="0" fontId="16" fillId="2" borderId="24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1" fillId="0" borderId="22" xfId="2" applyFont="1" applyBorder="1" applyAlignment="1">
      <alignment horizontal="left" vertical="center"/>
    </xf>
    <xf numFmtId="0" fontId="21" fillId="0" borderId="1" xfId="2" applyFont="1" applyBorder="1" applyAlignment="1">
      <alignment horizontal="left" vertical="center"/>
    </xf>
    <xf numFmtId="0" fontId="21" fillId="0" borderId="13" xfId="2" applyFont="1" applyBorder="1" applyAlignment="1">
      <alignment horizontal="left" vertical="center"/>
    </xf>
    <xf numFmtId="0" fontId="21" fillId="0" borderId="3" xfId="2" applyFont="1" applyBorder="1" applyAlignment="1">
      <alignment horizontal="left" vertical="center"/>
    </xf>
    <xf numFmtId="0" fontId="20" fillId="0" borderId="8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9" xfId="2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691377</xdr:colOff>
      <xdr:row>0</xdr:row>
      <xdr:rowOff>76200</xdr:rowOff>
    </xdr:from>
    <xdr:to>
      <xdr:col>11</xdr:col>
      <xdr:colOff>1183643</xdr:colOff>
      <xdr:row>8</xdr:row>
      <xdr:rowOff>50800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9377" y="76200"/>
          <a:ext cx="2600466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762000</xdr:colOff>
      <xdr:row>9</xdr:row>
      <xdr:rowOff>13374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2032000" cy="2083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894577</xdr:colOff>
      <xdr:row>0</xdr:row>
      <xdr:rowOff>50800</xdr:rowOff>
    </xdr:from>
    <xdr:to>
      <xdr:col>11</xdr:col>
      <xdr:colOff>1066803</xdr:colOff>
      <xdr:row>5</xdr:row>
      <xdr:rowOff>33020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8877" y="50800"/>
          <a:ext cx="1226326" cy="131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5</xdr:row>
      <xdr:rowOff>188634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2024380" cy="2063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AA65"/>
  <sheetViews>
    <sheetView view="pageBreakPreview" zoomScale="60" zoomScaleNormal="70" zoomScalePageLayoutView="50" workbookViewId="0">
      <selection activeCell="A12" sqref="A12:L12"/>
    </sheetView>
  </sheetViews>
  <sheetFormatPr defaultColWidth="9.109375" defaultRowHeight="13.8" x14ac:dyDescent="0.25"/>
  <cols>
    <col min="1" max="1" width="8.109375" style="2" customWidth="1"/>
    <col min="2" max="2" width="8.109375" style="2" hidden="1" customWidth="1"/>
    <col min="3" max="3" width="10.33203125" style="22" customWidth="1"/>
    <col min="4" max="4" width="18.33203125" style="22" customWidth="1"/>
    <col min="5" max="5" width="35.21875" style="2" customWidth="1"/>
    <col min="6" max="6" width="16.88671875" style="5" customWidth="1"/>
    <col min="7" max="7" width="10.33203125" style="2" customWidth="1"/>
    <col min="8" max="8" width="30.44140625" style="2" customWidth="1"/>
    <col min="9" max="10" width="15.33203125" style="17" customWidth="1"/>
    <col min="11" max="11" width="15.33203125" style="2" customWidth="1"/>
    <col min="12" max="12" width="18.6640625" style="2" customWidth="1"/>
    <col min="13" max="13" width="19.109375" style="2" customWidth="1"/>
    <col min="14" max="16384" width="9.109375" style="2"/>
  </cols>
  <sheetData>
    <row r="1" spans="1:27" ht="21.75" customHeight="1" x14ac:dyDescent="0.25">
      <c r="A1" s="198" t="s">
        <v>37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3"/>
    </row>
    <row r="2" spans="1:27" ht="21.75" customHeight="1" x14ac:dyDescent="0.25">
      <c r="A2" s="198" t="s">
        <v>36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3"/>
    </row>
    <row r="3" spans="1:27" ht="21.75" customHeight="1" x14ac:dyDescent="0.25">
      <c r="A3" s="198" t="s">
        <v>51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3"/>
    </row>
    <row r="4" spans="1:27" ht="21.75" customHeight="1" x14ac:dyDescent="0.25">
      <c r="A4" s="198" t="s">
        <v>52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9.95" customHeight="1" x14ac:dyDescent="0.25">
      <c r="A5" s="198" t="s">
        <v>53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3"/>
    </row>
    <row r="6" spans="1:27" ht="19.95" customHeight="1" x14ac:dyDescent="0.25">
      <c r="A6" s="195" t="s">
        <v>154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</row>
    <row r="7" spans="1:27" s="3" customFormat="1" ht="28.8" hidden="1" x14ac:dyDescent="0.25">
      <c r="A7" s="195" t="s">
        <v>54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7"/>
      <c r="M7" s="7"/>
      <c r="N7" s="7"/>
      <c r="O7" s="7"/>
      <c r="P7" s="7"/>
      <c r="Q7" s="7"/>
      <c r="R7" s="7"/>
      <c r="S7" s="7"/>
      <c r="T7" s="7"/>
    </row>
    <row r="8" spans="1:27" s="3" customFormat="1" ht="18" customHeight="1" x14ac:dyDescent="0.25">
      <c r="A8" s="196" t="s">
        <v>11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94"/>
    </row>
    <row r="9" spans="1:27" s="3" customFormat="1" ht="17.399999999999999" customHeight="1" thickBot="1" x14ac:dyDescent="0.3">
      <c r="A9" s="197" t="s">
        <v>30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95"/>
    </row>
    <row r="10" spans="1:27" ht="19.5" customHeight="1" thickTop="1" x14ac:dyDescent="0.25">
      <c r="A10" s="207" t="s">
        <v>50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9"/>
    </row>
    <row r="11" spans="1:27" ht="18" customHeight="1" x14ac:dyDescent="0.25">
      <c r="A11" s="210" t="s">
        <v>35</v>
      </c>
      <c r="B11" s="211"/>
      <c r="C11" s="212"/>
      <c r="D11" s="212"/>
      <c r="E11" s="212"/>
      <c r="F11" s="212"/>
      <c r="G11" s="212"/>
      <c r="H11" s="212"/>
      <c r="I11" s="212"/>
      <c r="J11" s="212"/>
      <c r="K11" s="212"/>
      <c r="L11" s="213"/>
    </row>
    <row r="12" spans="1:27" ht="16.2" customHeight="1" x14ac:dyDescent="0.25">
      <c r="A12" s="203" t="s">
        <v>64</v>
      </c>
      <c r="B12" s="204"/>
      <c r="C12" s="205"/>
      <c r="D12" s="205"/>
      <c r="E12" s="205"/>
      <c r="F12" s="205"/>
      <c r="G12" s="205"/>
      <c r="H12" s="205"/>
      <c r="I12" s="205"/>
      <c r="J12" s="205"/>
      <c r="K12" s="205"/>
      <c r="L12" s="206"/>
    </row>
    <row r="13" spans="1:27" ht="19.95" customHeight="1" x14ac:dyDescent="0.25">
      <c r="A13" s="210" t="s">
        <v>64</v>
      </c>
      <c r="B13" s="211"/>
      <c r="C13" s="212"/>
      <c r="D13" s="212"/>
      <c r="E13" s="212"/>
      <c r="F13" s="212"/>
      <c r="G13" s="212"/>
      <c r="H13" s="212"/>
      <c r="I13" s="212"/>
      <c r="J13" s="212"/>
      <c r="K13" s="212"/>
      <c r="L13" s="213"/>
    </row>
    <row r="14" spans="1:27" ht="15.6" x14ac:dyDescent="0.25">
      <c r="A14" s="199" t="s">
        <v>55</v>
      </c>
      <c r="B14" s="200"/>
      <c r="C14" s="200"/>
      <c r="D14" s="200"/>
      <c r="E14" s="96"/>
      <c r="F14" s="97" t="s">
        <v>56</v>
      </c>
      <c r="G14" s="97"/>
      <c r="H14" s="15"/>
      <c r="I14" s="98"/>
      <c r="J14" s="98"/>
      <c r="K14" s="99"/>
      <c r="L14" s="100" t="s">
        <v>49</v>
      </c>
    </row>
    <row r="15" spans="1:27" ht="15.6" x14ac:dyDescent="0.25">
      <c r="A15" s="201" t="s">
        <v>57</v>
      </c>
      <c r="B15" s="202"/>
      <c r="C15" s="202"/>
      <c r="D15" s="202"/>
      <c r="E15" s="101"/>
      <c r="F15" s="102" t="s">
        <v>58</v>
      </c>
      <c r="G15" s="102"/>
      <c r="I15" s="103"/>
      <c r="J15" s="103"/>
      <c r="K15" s="104"/>
      <c r="L15" s="105" t="s">
        <v>59</v>
      </c>
    </row>
    <row r="16" spans="1:27" x14ac:dyDescent="0.25">
      <c r="A16" s="165" t="s">
        <v>6</v>
      </c>
      <c r="B16" s="166"/>
      <c r="C16" s="166"/>
      <c r="D16" s="166"/>
      <c r="E16" s="166"/>
      <c r="F16" s="166"/>
      <c r="G16" s="167"/>
      <c r="H16" s="128"/>
      <c r="I16" s="124" t="s">
        <v>0</v>
      </c>
      <c r="J16" s="125"/>
      <c r="K16" s="125"/>
      <c r="L16" s="126"/>
    </row>
    <row r="17" spans="1:13" x14ac:dyDescent="0.25">
      <c r="A17" s="106" t="s">
        <v>12</v>
      </c>
      <c r="B17" s="107"/>
      <c r="C17" s="107"/>
      <c r="D17" s="108"/>
      <c r="E17" s="109"/>
      <c r="F17" s="108"/>
      <c r="G17" s="127"/>
      <c r="I17" s="110" t="s">
        <v>38</v>
      </c>
      <c r="J17" s="111"/>
      <c r="K17" s="111"/>
      <c r="L17" s="112"/>
    </row>
    <row r="18" spans="1:13" ht="33" customHeight="1" x14ac:dyDescent="0.25">
      <c r="A18" s="106" t="s">
        <v>13</v>
      </c>
      <c r="B18" s="107"/>
      <c r="C18" s="107"/>
      <c r="D18" s="113"/>
      <c r="E18" s="114"/>
      <c r="F18" s="115"/>
      <c r="G18" s="168" t="s">
        <v>60</v>
      </c>
      <c r="H18" s="168"/>
      <c r="I18" s="110" t="s">
        <v>40</v>
      </c>
      <c r="J18" s="111"/>
      <c r="K18" s="111"/>
      <c r="L18" s="116" t="s">
        <v>61</v>
      </c>
    </row>
    <row r="19" spans="1:13" ht="27.6" customHeight="1" x14ac:dyDescent="0.25">
      <c r="A19" s="106" t="s">
        <v>14</v>
      </c>
      <c r="B19" s="107"/>
      <c r="C19" s="107"/>
      <c r="D19" s="113"/>
      <c r="E19" s="114"/>
      <c r="F19" s="115"/>
      <c r="G19" s="168" t="s">
        <v>62</v>
      </c>
      <c r="H19" s="168"/>
      <c r="I19" s="110" t="s">
        <v>41</v>
      </c>
      <c r="J19" s="111"/>
      <c r="K19" s="111"/>
      <c r="L19" s="116" t="s">
        <v>63</v>
      </c>
    </row>
    <row r="20" spans="1:13" ht="35.4" customHeight="1" thickBot="1" x14ac:dyDescent="0.3">
      <c r="A20" s="106" t="s">
        <v>10</v>
      </c>
      <c r="B20" s="117"/>
      <c r="C20" s="117"/>
      <c r="D20" s="115"/>
      <c r="E20" s="118"/>
      <c r="F20" s="119"/>
      <c r="G20" s="168" t="s">
        <v>156</v>
      </c>
      <c r="H20" s="168"/>
      <c r="I20" s="120" t="s">
        <v>39</v>
      </c>
      <c r="J20" s="121"/>
      <c r="K20" s="122"/>
      <c r="L20" s="123">
        <v>1</v>
      </c>
    </row>
    <row r="21" spans="1:13" ht="7.5" customHeight="1" thickTop="1" thickBot="1" x14ac:dyDescent="0.3">
      <c r="A21" s="59"/>
      <c r="B21" s="59"/>
      <c r="C21" s="60"/>
      <c r="D21" s="60"/>
      <c r="E21" s="59"/>
      <c r="F21" s="61"/>
      <c r="G21" s="44"/>
      <c r="H21" s="44"/>
      <c r="I21" s="62"/>
      <c r="J21" s="62"/>
      <c r="K21" s="59"/>
      <c r="L21" s="59"/>
    </row>
    <row r="22" spans="1:13" s="91" customFormat="1" ht="24" customHeight="1" x14ac:dyDescent="0.25">
      <c r="A22" s="170" t="s">
        <v>4</v>
      </c>
      <c r="B22" s="90"/>
      <c r="C22" s="172" t="s">
        <v>8</v>
      </c>
      <c r="D22" s="172" t="s">
        <v>22</v>
      </c>
      <c r="E22" s="172" t="s">
        <v>1</v>
      </c>
      <c r="F22" s="189" t="s">
        <v>21</v>
      </c>
      <c r="G22" s="172" t="s">
        <v>5</v>
      </c>
      <c r="H22" s="191" t="s">
        <v>32</v>
      </c>
      <c r="I22" s="185" t="s">
        <v>46</v>
      </c>
      <c r="J22" s="172" t="s">
        <v>48</v>
      </c>
      <c r="K22" s="193" t="s">
        <v>17</v>
      </c>
      <c r="L22" s="187" t="s">
        <v>9</v>
      </c>
    </row>
    <row r="23" spans="1:13" s="4" customFormat="1" ht="13.5" customHeight="1" x14ac:dyDescent="0.25">
      <c r="A23" s="171"/>
      <c r="B23" s="92"/>
      <c r="C23" s="173"/>
      <c r="D23" s="173"/>
      <c r="E23" s="173"/>
      <c r="F23" s="190"/>
      <c r="G23" s="173"/>
      <c r="H23" s="192"/>
      <c r="I23" s="186"/>
      <c r="J23" s="173"/>
      <c r="K23" s="194"/>
      <c r="L23" s="188"/>
    </row>
    <row r="24" spans="1:13" s="4" customFormat="1" ht="13.5" customHeight="1" thickBot="1" x14ac:dyDescent="0.3">
      <c r="A24" s="63"/>
      <c r="B24" s="79"/>
      <c r="C24" s="55"/>
      <c r="D24" s="55"/>
      <c r="E24" s="55"/>
      <c r="F24" s="57"/>
      <c r="G24" s="55"/>
      <c r="H24" s="55"/>
      <c r="I24" s="56"/>
      <c r="J24" s="55"/>
      <c r="K24" s="58"/>
      <c r="L24" s="64"/>
    </row>
    <row r="25" spans="1:13" s="78" customFormat="1" ht="40.200000000000003" customHeight="1" x14ac:dyDescent="0.3">
      <c r="A25" s="66">
        <v>1</v>
      </c>
      <c r="B25" s="80">
        <v>11</v>
      </c>
      <c r="C25" s="131" t="s">
        <v>93</v>
      </c>
      <c r="D25" s="131" t="s">
        <v>94</v>
      </c>
      <c r="E25" s="131" t="s">
        <v>95</v>
      </c>
      <c r="F25" s="131" t="s">
        <v>96</v>
      </c>
      <c r="G25" s="131" t="s">
        <v>79</v>
      </c>
      <c r="H25" s="131" t="s">
        <v>88</v>
      </c>
      <c r="I25" s="85">
        <f>J25</f>
        <v>5.0000000000000012E-4</v>
      </c>
      <c r="J25" s="86">
        <v>5.0000000000000012E-4</v>
      </c>
      <c r="K25" s="67"/>
      <c r="L25" s="68"/>
      <c r="M25" s="93">
        <v>2.0390046296296298E-3</v>
      </c>
    </row>
    <row r="26" spans="1:13" s="78" customFormat="1" ht="40.200000000000003" customHeight="1" thickBot="1" x14ac:dyDescent="0.35">
      <c r="A26" s="69">
        <f>A25</f>
        <v>1</v>
      </c>
      <c r="B26" s="81">
        <v>12</v>
      </c>
      <c r="C26" s="130" t="s">
        <v>97</v>
      </c>
      <c r="D26" s="130" t="s">
        <v>98</v>
      </c>
      <c r="E26" s="130" t="s">
        <v>99</v>
      </c>
      <c r="F26" s="130" t="s">
        <v>100</v>
      </c>
      <c r="G26" s="130" t="s">
        <v>79</v>
      </c>
      <c r="H26" s="130" t="s">
        <v>88</v>
      </c>
      <c r="I26" s="87">
        <f>J26-J25</f>
        <v>5.3611111111111101E-4</v>
      </c>
      <c r="J26" s="88">
        <v>1.0361111111111111E-3</v>
      </c>
      <c r="K26" s="65"/>
      <c r="L26" s="70"/>
      <c r="M26" s="93">
        <v>2.0390046296296298E-3</v>
      </c>
    </row>
    <row r="27" spans="1:13" s="78" customFormat="1" ht="40.200000000000003" customHeight="1" x14ac:dyDescent="0.3">
      <c r="A27" s="69">
        <f>A25</f>
        <v>1</v>
      </c>
      <c r="B27" s="80">
        <v>13</v>
      </c>
      <c r="C27" s="130" t="s">
        <v>89</v>
      </c>
      <c r="D27" s="130" t="s">
        <v>90</v>
      </c>
      <c r="E27" s="130" t="s">
        <v>91</v>
      </c>
      <c r="F27" s="130" t="s">
        <v>92</v>
      </c>
      <c r="G27" s="130" t="s">
        <v>69</v>
      </c>
      <c r="H27" s="130" t="s">
        <v>88</v>
      </c>
      <c r="I27" s="87">
        <f>J27-J26</f>
        <v>5.1180555555555571E-4</v>
      </c>
      <c r="J27" s="88">
        <v>1.5479166666666668E-3</v>
      </c>
      <c r="K27" s="65"/>
      <c r="L27" s="70"/>
      <c r="M27" s="93">
        <v>2.0390046296296298E-3</v>
      </c>
    </row>
    <row r="28" spans="1:13" s="78" customFormat="1" ht="40.200000000000003" customHeight="1" thickBot="1" x14ac:dyDescent="0.35">
      <c r="A28" s="74">
        <f>A25</f>
        <v>1</v>
      </c>
      <c r="B28" s="134">
        <v>14</v>
      </c>
      <c r="C28" s="133" t="s">
        <v>84</v>
      </c>
      <c r="D28" s="133" t="s">
        <v>85</v>
      </c>
      <c r="E28" s="133" t="s">
        <v>86</v>
      </c>
      <c r="F28" s="133" t="s">
        <v>87</v>
      </c>
      <c r="G28" s="133" t="s">
        <v>79</v>
      </c>
      <c r="H28" s="133" t="s">
        <v>88</v>
      </c>
      <c r="I28" s="135">
        <f>J28-J27</f>
        <v>4.9108796296296292E-4</v>
      </c>
      <c r="J28" s="93">
        <v>2.0390046296296298E-3</v>
      </c>
      <c r="K28" s="75"/>
      <c r="L28" s="76"/>
      <c r="M28" s="93">
        <v>2.0390046296296298E-3</v>
      </c>
    </row>
    <row r="29" spans="1:13" s="78" customFormat="1" ht="40.200000000000003" customHeight="1" x14ac:dyDescent="0.3">
      <c r="A29" s="66">
        <v>2</v>
      </c>
      <c r="B29" s="80">
        <v>21</v>
      </c>
      <c r="C29" s="131" t="s">
        <v>65</v>
      </c>
      <c r="D29" s="131" t="s">
        <v>66</v>
      </c>
      <c r="E29" s="131" t="s">
        <v>67</v>
      </c>
      <c r="F29" s="131" t="s">
        <v>68</v>
      </c>
      <c r="G29" s="131" t="s">
        <v>69</v>
      </c>
      <c r="H29" s="131" t="s">
        <v>70</v>
      </c>
      <c r="I29" s="85">
        <f>J29</f>
        <v>4.7222222222222218E-4</v>
      </c>
      <c r="J29" s="86">
        <v>4.7222222222222218E-4</v>
      </c>
      <c r="K29" s="67"/>
      <c r="L29" s="68"/>
      <c r="M29" s="93">
        <v>2.047337962962963E-3</v>
      </c>
    </row>
    <row r="30" spans="1:13" s="78" customFormat="1" ht="40.200000000000003" customHeight="1" thickBot="1" x14ac:dyDescent="0.35">
      <c r="A30" s="69">
        <f>A29</f>
        <v>2</v>
      </c>
      <c r="B30" s="81">
        <v>22</v>
      </c>
      <c r="C30" s="130" t="s">
        <v>75</v>
      </c>
      <c r="D30" s="130" t="s">
        <v>76</v>
      </c>
      <c r="E30" s="130" t="s">
        <v>77</v>
      </c>
      <c r="F30" s="130" t="s">
        <v>78</v>
      </c>
      <c r="G30" s="130" t="s">
        <v>79</v>
      </c>
      <c r="H30" s="130" t="s">
        <v>70</v>
      </c>
      <c r="I30" s="87">
        <f>J30-J29</f>
        <v>5.1932870370370371E-4</v>
      </c>
      <c r="J30" s="88">
        <v>9.9155092592592589E-4</v>
      </c>
      <c r="K30" s="65"/>
      <c r="L30" s="70"/>
      <c r="M30" s="93">
        <v>2.047337962962963E-3</v>
      </c>
    </row>
    <row r="31" spans="1:13" s="78" customFormat="1" ht="40.200000000000003" customHeight="1" x14ac:dyDescent="0.3">
      <c r="A31" s="69">
        <f>A29</f>
        <v>2</v>
      </c>
      <c r="B31" s="80">
        <v>23</v>
      </c>
      <c r="C31" s="130" t="s">
        <v>71</v>
      </c>
      <c r="D31" s="130" t="s">
        <v>72</v>
      </c>
      <c r="E31" s="130" t="s">
        <v>73</v>
      </c>
      <c r="F31" s="130" t="s">
        <v>74</v>
      </c>
      <c r="G31" s="130" t="s">
        <v>69</v>
      </c>
      <c r="H31" s="130" t="s">
        <v>70</v>
      </c>
      <c r="I31" s="87">
        <f>J31-J30</f>
        <v>5.2951388888888883E-4</v>
      </c>
      <c r="J31" s="88">
        <v>1.5210648148148147E-3</v>
      </c>
      <c r="K31" s="65"/>
      <c r="L31" s="70"/>
      <c r="M31" s="93">
        <v>2.047337962962963E-3</v>
      </c>
    </row>
    <row r="32" spans="1:13" s="78" customFormat="1" ht="40.200000000000003" customHeight="1" thickBot="1" x14ac:dyDescent="0.35">
      <c r="A32" s="74">
        <f>A29</f>
        <v>2</v>
      </c>
      <c r="B32" s="134">
        <v>24</v>
      </c>
      <c r="C32" s="133" t="s">
        <v>80</v>
      </c>
      <c r="D32" s="133" t="s">
        <v>81</v>
      </c>
      <c r="E32" s="133" t="s">
        <v>82</v>
      </c>
      <c r="F32" s="133" t="s">
        <v>83</v>
      </c>
      <c r="G32" s="133" t="s">
        <v>79</v>
      </c>
      <c r="H32" s="133" t="s">
        <v>70</v>
      </c>
      <c r="I32" s="135">
        <f>J32-J31</f>
        <v>5.2627314814814832E-4</v>
      </c>
      <c r="J32" s="93">
        <v>2.047337962962963E-3</v>
      </c>
      <c r="K32" s="75"/>
      <c r="L32" s="76"/>
      <c r="M32" s="93">
        <v>2.047337962962963E-3</v>
      </c>
    </row>
    <row r="33" spans="1:13" s="78" customFormat="1" ht="40.200000000000003" customHeight="1" x14ac:dyDescent="0.3">
      <c r="A33" s="66">
        <v>3</v>
      </c>
      <c r="B33" s="80">
        <v>31</v>
      </c>
      <c r="C33" s="131" t="s">
        <v>101</v>
      </c>
      <c r="D33" s="131" t="s">
        <v>102</v>
      </c>
      <c r="E33" s="131" t="s">
        <v>103</v>
      </c>
      <c r="F33" s="131" t="s">
        <v>104</v>
      </c>
      <c r="G33" s="131" t="s">
        <v>105</v>
      </c>
      <c r="H33" s="131" t="s">
        <v>106</v>
      </c>
      <c r="I33" s="85">
        <f>J33</f>
        <v>4.8171296296296292E-4</v>
      </c>
      <c r="J33" s="86">
        <v>4.8171296296296292E-4</v>
      </c>
      <c r="K33" s="67"/>
      <c r="L33" s="68"/>
      <c r="M33" s="93">
        <v>2.0861111111111111E-3</v>
      </c>
    </row>
    <row r="34" spans="1:13" s="78" customFormat="1" ht="40.200000000000003" customHeight="1" thickBot="1" x14ac:dyDescent="0.35">
      <c r="A34" s="69">
        <v>3</v>
      </c>
      <c r="B34" s="81">
        <v>32</v>
      </c>
      <c r="C34" s="130" t="s">
        <v>112</v>
      </c>
      <c r="D34" s="130" t="s">
        <v>113</v>
      </c>
      <c r="E34" s="130" t="s">
        <v>114</v>
      </c>
      <c r="F34" s="130" t="s">
        <v>115</v>
      </c>
      <c r="G34" s="130" t="s">
        <v>111</v>
      </c>
      <c r="H34" s="130" t="s">
        <v>106</v>
      </c>
      <c r="I34" s="87">
        <f>J34-J33</f>
        <v>5.3993055555555565E-4</v>
      </c>
      <c r="J34" s="88">
        <v>1.0216435185185185E-3</v>
      </c>
      <c r="K34" s="65"/>
      <c r="L34" s="70"/>
      <c r="M34" s="93">
        <v>2.0861111111111111E-3</v>
      </c>
    </row>
    <row r="35" spans="1:13" s="78" customFormat="1" ht="40.200000000000003" customHeight="1" x14ac:dyDescent="0.3">
      <c r="A35" s="69">
        <v>3</v>
      </c>
      <c r="B35" s="80">
        <v>33</v>
      </c>
      <c r="C35" s="130" t="s">
        <v>116</v>
      </c>
      <c r="D35" s="130" t="s">
        <v>117</v>
      </c>
      <c r="E35" s="130" t="s">
        <v>118</v>
      </c>
      <c r="F35" s="130" t="s">
        <v>119</v>
      </c>
      <c r="G35" s="130" t="s">
        <v>105</v>
      </c>
      <c r="H35" s="130" t="s">
        <v>106</v>
      </c>
      <c r="I35" s="87">
        <f>J35-J34</f>
        <v>5.4803240740740745E-4</v>
      </c>
      <c r="J35" s="88">
        <v>1.569675925925926E-3</v>
      </c>
      <c r="K35" s="65"/>
      <c r="L35" s="70"/>
      <c r="M35" s="93">
        <v>2.0861111111111111E-3</v>
      </c>
    </row>
    <row r="36" spans="1:13" s="78" customFormat="1" ht="40.200000000000003" customHeight="1" thickBot="1" x14ac:dyDescent="0.35">
      <c r="A36" s="74">
        <v>3</v>
      </c>
      <c r="B36" s="134">
        <v>34</v>
      </c>
      <c r="C36" s="133" t="s">
        <v>107</v>
      </c>
      <c r="D36" s="133" t="s">
        <v>108</v>
      </c>
      <c r="E36" s="133" t="s">
        <v>109</v>
      </c>
      <c r="F36" s="133" t="s">
        <v>110</v>
      </c>
      <c r="G36" s="133" t="s">
        <v>111</v>
      </c>
      <c r="H36" s="133" t="s">
        <v>106</v>
      </c>
      <c r="I36" s="135">
        <f>J36-J35</f>
        <v>5.164351851851851E-4</v>
      </c>
      <c r="J36" s="93">
        <v>2.0861111111111111E-3</v>
      </c>
      <c r="K36" s="75"/>
      <c r="L36" s="76"/>
      <c r="M36" s="93">
        <v>2.0861111111111111E-3</v>
      </c>
    </row>
    <row r="37" spans="1:13" s="78" customFormat="1" ht="40.200000000000003" customHeight="1" x14ac:dyDescent="0.3">
      <c r="A37" s="66">
        <v>4</v>
      </c>
      <c r="B37" s="136">
        <v>41</v>
      </c>
      <c r="C37" s="131" t="s">
        <v>120</v>
      </c>
      <c r="D37" s="131" t="s">
        <v>121</v>
      </c>
      <c r="E37" s="131" t="s">
        <v>122</v>
      </c>
      <c r="F37" s="131" t="s">
        <v>123</v>
      </c>
      <c r="G37" s="131" t="s">
        <v>69</v>
      </c>
      <c r="H37" s="131" t="s">
        <v>106</v>
      </c>
      <c r="I37" s="85">
        <f>J37</f>
        <v>5.1863425925925927E-4</v>
      </c>
      <c r="J37" s="86">
        <v>5.1863425925925927E-4</v>
      </c>
      <c r="K37" s="67"/>
      <c r="L37" s="68"/>
      <c r="M37" s="93">
        <v>2.1993055555555555E-3</v>
      </c>
    </row>
    <row r="38" spans="1:13" s="78" customFormat="1" ht="40.200000000000003" customHeight="1" x14ac:dyDescent="0.3">
      <c r="A38" s="69">
        <v>4</v>
      </c>
      <c r="B38" s="82">
        <v>42</v>
      </c>
      <c r="C38" s="130" t="s">
        <v>124</v>
      </c>
      <c r="D38" s="130" t="s">
        <v>125</v>
      </c>
      <c r="E38" s="130" t="s">
        <v>126</v>
      </c>
      <c r="F38" s="130" t="s">
        <v>127</v>
      </c>
      <c r="G38" s="130" t="s">
        <v>69</v>
      </c>
      <c r="H38" s="130" t="s">
        <v>106</v>
      </c>
      <c r="I38" s="87">
        <f>J38-J37</f>
        <v>5.4571759259259243E-4</v>
      </c>
      <c r="J38" s="88">
        <v>1.0643518518518517E-3</v>
      </c>
      <c r="K38" s="65"/>
      <c r="L38" s="70"/>
      <c r="M38" s="93">
        <v>2.1993055555555555E-3</v>
      </c>
    </row>
    <row r="39" spans="1:13" s="78" customFormat="1" ht="40.200000000000003" customHeight="1" x14ac:dyDescent="0.3">
      <c r="A39" s="69">
        <v>4</v>
      </c>
      <c r="B39" s="82">
        <v>43</v>
      </c>
      <c r="C39" s="130" t="s">
        <v>133</v>
      </c>
      <c r="D39" s="130" t="s">
        <v>134</v>
      </c>
      <c r="E39" s="130" t="s">
        <v>135</v>
      </c>
      <c r="F39" s="130" t="s">
        <v>136</v>
      </c>
      <c r="G39" s="130" t="s">
        <v>111</v>
      </c>
      <c r="H39" s="130" t="s">
        <v>106</v>
      </c>
      <c r="I39" s="87">
        <f>J39-J38</f>
        <v>5.7037037037037061E-4</v>
      </c>
      <c r="J39" s="88">
        <v>1.6347222222222223E-3</v>
      </c>
      <c r="K39" s="65"/>
      <c r="L39" s="70"/>
      <c r="M39" s="93">
        <v>2.1993055555555555E-3</v>
      </c>
    </row>
    <row r="40" spans="1:13" s="78" customFormat="1" ht="40.200000000000003" customHeight="1" thickBot="1" x14ac:dyDescent="0.35">
      <c r="A40" s="74">
        <v>4</v>
      </c>
      <c r="B40" s="83">
        <v>44</v>
      </c>
      <c r="C40" s="133" t="s">
        <v>128</v>
      </c>
      <c r="D40" s="133" t="s">
        <v>129</v>
      </c>
      <c r="E40" s="133" t="s">
        <v>130</v>
      </c>
      <c r="F40" s="133" t="s">
        <v>131</v>
      </c>
      <c r="G40" s="133" t="s">
        <v>132</v>
      </c>
      <c r="H40" s="133" t="s">
        <v>106</v>
      </c>
      <c r="I40" s="135">
        <f>J40-J39</f>
        <v>5.6458333333333317E-4</v>
      </c>
      <c r="J40" s="93">
        <v>2.1993055555555555E-3</v>
      </c>
      <c r="K40" s="75"/>
      <c r="L40" s="76"/>
      <c r="M40" s="93">
        <v>2.1993055555555555E-3</v>
      </c>
    </row>
    <row r="41" spans="1:13" s="78" customFormat="1" ht="40.200000000000003" customHeight="1" thickBot="1" x14ac:dyDescent="0.35">
      <c r="A41" s="66">
        <v>5</v>
      </c>
      <c r="B41" s="136">
        <v>51</v>
      </c>
      <c r="C41" s="131" t="s">
        <v>146</v>
      </c>
      <c r="D41" s="131" t="s">
        <v>147</v>
      </c>
      <c r="E41" s="131" t="s">
        <v>148</v>
      </c>
      <c r="F41" s="131" t="s">
        <v>149</v>
      </c>
      <c r="G41" s="131" t="s">
        <v>111</v>
      </c>
      <c r="H41" s="131" t="s">
        <v>141</v>
      </c>
      <c r="I41" s="85">
        <f>J41</f>
        <v>6.310185185185185E-4</v>
      </c>
      <c r="J41" s="86">
        <v>6.310185185185185E-4</v>
      </c>
      <c r="K41" s="67"/>
      <c r="L41" s="68"/>
      <c r="M41" s="84">
        <v>2.488310185185185E-3</v>
      </c>
    </row>
    <row r="42" spans="1:13" s="78" customFormat="1" ht="40.200000000000003" customHeight="1" thickBot="1" x14ac:dyDescent="0.35">
      <c r="A42" s="69">
        <v>5</v>
      </c>
      <c r="B42" s="82">
        <v>52</v>
      </c>
      <c r="C42" s="130" t="s">
        <v>150</v>
      </c>
      <c r="D42" s="130" t="s">
        <v>151</v>
      </c>
      <c r="E42" s="130" t="s">
        <v>152</v>
      </c>
      <c r="F42" s="130" t="s">
        <v>153</v>
      </c>
      <c r="G42" s="130" t="s">
        <v>111</v>
      </c>
      <c r="H42" s="130" t="s">
        <v>141</v>
      </c>
      <c r="I42" s="87">
        <f>J42-J41</f>
        <v>6.3807870370370375E-4</v>
      </c>
      <c r="J42" s="88">
        <v>1.2690972222222222E-3</v>
      </c>
      <c r="K42" s="65"/>
      <c r="L42" s="70"/>
      <c r="M42" s="84">
        <v>2.488310185185185E-3</v>
      </c>
    </row>
    <row r="43" spans="1:13" s="78" customFormat="1" ht="40.200000000000003" customHeight="1" thickBot="1" x14ac:dyDescent="0.35">
      <c r="A43" s="69">
        <v>5</v>
      </c>
      <c r="B43" s="77">
        <v>53</v>
      </c>
      <c r="C43" s="130" t="s">
        <v>142</v>
      </c>
      <c r="D43" s="130" t="s">
        <v>143</v>
      </c>
      <c r="E43" s="130" t="s">
        <v>144</v>
      </c>
      <c r="F43" s="130" t="s">
        <v>145</v>
      </c>
      <c r="G43" s="130" t="s">
        <v>111</v>
      </c>
      <c r="H43" s="130" t="s">
        <v>141</v>
      </c>
      <c r="I43" s="87">
        <f>J43-J42</f>
        <v>6.3726851851851835E-4</v>
      </c>
      <c r="J43" s="88">
        <v>1.9063657407407406E-3</v>
      </c>
      <c r="K43" s="65"/>
      <c r="L43" s="70"/>
      <c r="M43" s="84">
        <v>2.488310185185185E-3</v>
      </c>
    </row>
    <row r="44" spans="1:13" s="78" customFormat="1" ht="40.200000000000003" customHeight="1" thickBot="1" x14ac:dyDescent="0.35">
      <c r="A44" s="71">
        <v>5</v>
      </c>
      <c r="B44" s="137">
        <v>54</v>
      </c>
      <c r="C44" s="132" t="s">
        <v>137</v>
      </c>
      <c r="D44" s="132" t="s">
        <v>138</v>
      </c>
      <c r="E44" s="132" t="s">
        <v>139</v>
      </c>
      <c r="F44" s="132" t="s">
        <v>140</v>
      </c>
      <c r="G44" s="132" t="s">
        <v>111</v>
      </c>
      <c r="H44" s="132" t="s">
        <v>141</v>
      </c>
      <c r="I44" s="89">
        <f>J44-J43</f>
        <v>5.8194444444444439E-4</v>
      </c>
      <c r="J44" s="84">
        <v>2.488310185185185E-3</v>
      </c>
      <c r="K44" s="72"/>
      <c r="L44" s="73"/>
      <c r="M44" s="84">
        <v>2.488310185185185E-3</v>
      </c>
    </row>
    <row r="45" spans="1:13" ht="5.25" customHeight="1" thickBot="1" x14ac:dyDescent="0.35">
      <c r="A45" s="9"/>
      <c r="B45" s="9"/>
      <c r="C45" s="10"/>
      <c r="D45" s="10"/>
      <c r="E45" s="1"/>
      <c r="F45" s="11"/>
      <c r="G45" s="6"/>
      <c r="H45" s="6"/>
      <c r="I45" s="12"/>
      <c r="J45" s="12"/>
      <c r="K45" s="13"/>
      <c r="L45" s="13"/>
    </row>
    <row r="46" spans="1:13" ht="15" thickTop="1" x14ac:dyDescent="0.25">
      <c r="A46" s="178" t="s">
        <v>3</v>
      </c>
      <c r="B46" s="179"/>
      <c r="C46" s="179"/>
      <c r="D46" s="179"/>
      <c r="E46" s="179"/>
      <c r="F46" s="34"/>
      <c r="G46" s="34"/>
      <c r="H46" s="181" t="s">
        <v>31</v>
      </c>
      <c r="I46" s="181"/>
      <c r="J46" s="179"/>
      <c r="K46" s="181"/>
      <c r="L46" s="182"/>
    </row>
    <row r="47" spans="1:13" x14ac:dyDescent="0.25">
      <c r="A47" s="42" t="s">
        <v>42</v>
      </c>
      <c r="B47" s="8"/>
      <c r="C47" s="8"/>
      <c r="D47" s="8"/>
      <c r="E47" s="43"/>
      <c r="F47" s="15"/>
      <c r="G47" s="40"/>
      <c r="H47" s="14" t="s">
        <v>20</v>
      </c>
      <c r="I47" s="36">
        <v>7</v>
      </c>
      <c r="J47" s="50"/>
      <c r="K47" s="25" t="s">
        <v>18</v>
      </c>
      <c r="L47" s="53">
        <f>COUNTIF(G25:G44,"ЗМС")</f>
        <v>0</v>
      </c>
    </row>
    <row r="48" spans="1:13" x14ac:dyDescent="0.25">
      <c r="A48" s="42" t="s">
        <v>43</v>
      </c>
      <c r="B48" s="8"/>
      <c r="C48" s="8"/>
      <c r="D48" s="8"/>
      <c r="E48" s="43"/>
      <c r="F48" s="44"/>
      <c r="G48" s="41"/>
      <c r="H48" s="16" t="s">
        <v>24</v>
      </c>
      <c r="I48" s="35">
        <v>15</v>
      </c>
      <c r="J48" s="38"/>
      <c r="K48" s="25" t="s">
        <v>15</v>
      </c>
      <c r="L48" s="53">
        <f>COUNTIF(G25:G44,"МСМК")</f>
        <v>0</v>
      </c>
    </row>
    <row r="49" spans="1:27" x14ac:dyDescent="0.25">
      <c r="A49" s="42" t="s">
        <v>44</v>
      </c>
      <c r="B49" s="8"/>
      <c r="C49" s="8"/>
      <c r="D49" s="8"/>
      <c r="E49" s="43"/>
      <c r="F49" s="44"/>
      <c r="G49" s="41"/>
      <c r="H49" s="16" t="s">
        <v>25</v>
      </c>
      <c r="I49" s="35">
        <v>15</v>
      </c>
      <c r="J49" s="38"/>
      <c r="K49" s="25" t="s">
        <v>16</v>
      </c>
      <c r="L49" s="53">
        <f>COUNTIF(G25:G44,"МС")</f>
        <v>0</v>
      </c>
    </row>
    <row r="50" spans="1:27" x14ac:dyDescent="0.25">
      <c r="A50" s="42" t="s">
        <v>45</v>
      </c>
      <c r="B50" s="8"/>
      <c r="C50" s="8"/>
      <c r="D50" s="8"/>
      <c r="E50" s="43"/>
      <c r="F50" s="44"/>
      <c r="G50" s="41"/>
      <c r="H50" s="16" t="s">
        <v>26</v>
      </c>
      <c r="I50" s="36">
        <v>15</v>
      </c>
      <c r="J50" s="37"/>
      <c r="K50" s="25" t="s">
        <v>19</v>
      </c>
      <c r="L50" s="53">
        <f>COUNTIF(G25:G44,"КМС")</f>
        <v>0</v>
      </c>
    </row>
    <row r="51" spans="1:27" x14ac:dyDescent="0.25">
      <c r="A51" s="42"/>
      <c r="B51" s="8"/>
      <c r="C51" s="8"/>
      <c r="D51" s="8"/>
      <c r="E51" s="43"/>
      <c r="F51" s="44"/>
      <c r="G51" s="41"/>
      <c r="H51" s="16" t="s">
        <v>27</v>
      </c>
      <c r="I51" s="36">
        <v>0</v>
      </c>
      <c r="J51" s="37"/>
      <c r="K51" s="25" t="s">
        <v>23</v>
      </c>
      <c r="L51" s="53">
        <f>COUNTIF(G25:G44,"1 СР")</f>
        <v>0</v>
      </c>
    </row>
    <row r="52" spans="1:27" x14ac:dyDescent="0.25">
      <c r="A52" s="42"/>
      <c r="B52" s="8"/>
      <c r="C52" s="8"/>
      <c r="D52" s="8"/>
      <c r="E52" s="43"/>
      <c r="F52" s="44"/>
      <c r="G52" s="41"/>
      <c r="H52" s="16" t="s">
        <v>29</v>
      </c>
      <c r="I52" s="27">
        <v>0</v>
      </c>
      <c r="J52" s="39"/>
      <c r="K52" s="26" t="s">
        <v>33</v>
      </c>
      <c r="L52" s="54">
        <f>COUNTIF(G25:G44,"2 СР")</f>
        <v>0</v>
      </c>
    </row>
    <row r="53" spans="1:27" x14ac:dyDescent="0.25">
      <c r="A53" s="42"/>
      <c r="B53" s="8"/>
      <c r="C53" s="8"/>
      <c r="D53" s="8"/>
      <c r="E53" s="43"/>
      <c r="F53" s="18"/>
      <c r="G53" s="51"/>
      <c r="H53" s="16" t="s">
        <v>28</v>
      </c>
      <c r="I53" s="27">
        <v>0</v>
      </c>
      <c r="J53" s="52"/>
      <c r="K53" s="26" t="s">
        <v>34</v>
      </c>
      <c r="L53" s="53">
        <f>COUNTIF(G25:G44,"3 СР")</f>
        <v>0</v>
      </c>
    </row>
    <row r="54" spans="1:27" ht="9.75" customHeight="1" x14ac:dyDescent="0.25">
      <c r="A54" s="19"/>
      <c r="B54" s="44"/>
      <c r="C54" s="45"/>
      <c r="D54" s="45"/>
      <c r="E54" s="44"/>
      <c r="F54" s="46"/>
      <c r="G54" s="44"/>
      <c r="H54" s="44"/>
      <c r="I54" s="47"/>
      <c r="J54" s="47"/>
      <c r="K54" s="44"/>
      <c r="L54" s="20"/>
    </row>
    <row r="55" spans="1:27" ht="15.6" x14ac:dyDescent="0.25">
      <c r="A55" s="183" t="s">
        <v>2</v>
      </c>
      <c r="B55" s="184"/>
      <c r="C55" s="184"/>
      <c r="D55" s="184"/>
      <c r="E55" s="184"/>
      <c r="F55" s="174" t="s">
        <v>7</v>
      </c>
      <c r="G55" s="174"/>
      <c r="H55" s="174"/>
      <c r="I55" s="174"/>
      <c r="J55" s="174" t="s">
        <v>47</v>
      </c>
      <c r="K55" s="174"/>
      <c r="L55" s="175"/>
    </row>
    <row r="56" spans="1:27" x14ac:dyDescent="0.25">
      <c r="A56" s="19"/>
      <c r="B56" s="44"/>
      <c r="C56" s="44"/>
      <c r="D56" s="44"/>
      <c r="E56" s="44"/>
      <c r="F56" s="44"/>
      <c r="G56" s="15"/>
      <c r="H56" s="15"/>
      <c r="I56" s="15"/>
      <c r="J56" s="15"/>
      <c r="K56" s="15"/>
      <c r="L56" s="24"/>
    </row>
    <row r="57" spans="1:27" x14ac:dyDescent="0.25">
      <c r="A57" s="21"/>
      <c r="B57" s="45"/>
      <c r="C57" s="45"/>
      <c r="D57" s="45"/>
      <c r="E57" s="45"/>
      <c r="F57" s="48"/>
      <c r="G57" s="45"/>
      <c r="H57" s="45"/>
      <c r="I57" s="49"/>
      <c r="J57" s="49"/>
      <c r="K57" s="45"/>
      <c r="L57" s="23"/>
    </row>
    <row r="58" spans="1:27" x14ac:dyDescent="0.25">
      <c r="A58" s="21"/>
      <c r="B58" s="45"/>
      <c r="C58" s="45"/>
      <c r="D58" s="45"/>
      <c r="E58" s="45"/>
      <c r="F58" s="48"/>
      <c r="G58" s="45"/>
      <c r="H58" s="45"/>
      <c r="I58" s="49"/>
      <c r="J58" s="49"/>
      <c r="K58" s="45"/>
      <c r="L58" s="23"/>
    </row>
    <row r="59" spans="1:27" x14ac:dyDescent="0.25">
      <c r="A59" s="21"/>
      <c r="B59" s="45"/>
      <c r="C59" s="45"/>
      <c r="D59" s="45"/>
      <c r="E59" s="45"/>
      <c r="F59" s="48"/>
      <c r="G59" s="45"/>
      <c r="H59" s="45"/>
      <c r="I59" s="49"/>
      <c r="J59" s="49"/>
      <c r="K59" s="45"/>
      <c r="L59" s="23"/>
    </row>
    <row r="60" spans="1:27" x14ac:dyDescent="0.25">
      <c r="A60" s="21"/>
      <c r="B60" s="45"/>
      <c r="C60" s="45"/>
      <c r="D60" s="45"/>
      <c r="E60" s="45"/>
      <c r="F60" s="48"/>
      <c r="G60" s="45"/>
      <c r="H60" s="45"/>
      <c r="I60" s="49"/>
      <c r="J60" s="49"/>
      <c r="K60" s="45"/>
      <c r="L60" s="23"/>
    </row>
    <row r="61" spans="1:27" ht="16.2" thickBot="1" x14ac:dyDescent="0.3">
      <c r="A61" s="180" t="str">
        <f>G19</f>
        <v>БУКОВА О.Ю. (IК, г. Пенза)</v>
      </c>
      <c r="B61" s="176"/>
      <c r="C61" s="176"/>
      <c r="D61" s="176"/>
      <c r="E61" s="176"/>
      <c r="F61" s="176" t="str">
        <f>G18</f>
        <v>БОЯРОВ В.В. (ВК, г. Саранск)</v>
      </c>
      <c r="G61" s="176"/>
      <c r="H61" s="176"/>
      <c r="I61" s="176"/>
      <c r="J61" s="176" t="str">
        <f>G20</f>
        <v>МЯГКОВ А.О. (IК, г. Саранск)</v>
      </c>
      <c r="K61" s="176"/>
      <c r="L61" s="177"/>
    </row>
    <row r="62" spans="1:27" s="5" customFormat="1" ht="14.4" thickTop="1" x14ac:dyDescent="0.25">
      <c r="A62" s="2"/>
      <c r="B62" s="2"/>
      <c r="C62" s="22"/>
      <c r="D62" s="22"/>
      <c r="E62" s="2"/>
      <c r="G62" s="2"/>
      <c r="H62" s="2"/>
      <c r="I62" s="17"/>
      <c r="J62" s="17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s="30" customFormat="1" ht="18" x14ac:dyDescent="0.25">
      <c r="C63" s="31"/>
      <c r="D63" s="31"/>
      <c r="F63" s="32"/>
      <c r="I63" s="33"/>
      <c r="J63" s="33"/>
    </row>
    <row r="64" spans="1:27" ht="21" x14ac:dyDescent="0.25">
      <c r="A64" s="28"/>
      <c r="B64" s="28"/>
      <c r="C64" s="28"/>
      <c r="D64" s="29"/>
      <c r="E64" s="169"/>
      <c r="F64" s="169"/>
      <c r="G64" s="169"/>
      <c r="H64" s="169"/>
    </row>
    <row r="65" spans="5:5" ht="18" x14ac:dyDescent="0.25">
      <c r="E65" s="30"/>
    </row>
  </sheetData>
  <autoFilter ref="C24:M24">
    <sortState ref="C25:M44">
      <sortCondition ref="M24"/>
    </sortState>
  </autoFilter>
  <mergeCells count="39">
    <mergeCell ref="A14:D14"/>
    <mergeCell ref="A15:D15"/>
    <mergeCell ref="A12:L12"/>
    <mergeCell ref="A10:L10"/>
    <mergeCell ref="A11:L11"/>
    <mergeCell ref="A13:L13"/>
    <mergeCell ref="A7:K7"/>
    <mergeCell ref="A8:K8"/>
    <mergeCell ref="A9:K9"/>
    <mergeCell ref="A1:K1"/>
    <mergeCell ref="A2:K2"/>
    <mergeCell ref="A3:K3"/>
    <mergeCell ref="A4:K4"/>
    <mergeCell ref="A5:K5"/>
    <mergeCell ref="A6:L6"/>
    <mergeCell ref="I22:I23"/>
    <mergeCell ref="D22:D23"/>
    <mergeCell ref="J22:J23"/>
    <mergeCell ref="L22:L23"/>
    <mergeCell ref="F22:F23"/>
    <mergeCell ref="G22:G23"/>
    <mergeCell ref="E22:E23"/>
    <mergeCell ref="H22:H23"/>
    <mergeCell ref="K22:K23"/>
    <mergeCell ref="J55:L55"/>
    <mergeCell ref="J61:L61"/>
    <mergeCell ref="A46:E46"/>
    <mergeCell ref="A61:E61"/>
    <mergeCell ref="H46:L46"/>
    <mergeCell ref="F61:I61"/>
    <mergeCell ref="A55:E55"/>
    <mergeCell ref="F55:I55"/>
    <mergeCell ref="A16:G16"/>
    <mergeCell ref="G18:H18"/>
    <mergeCell ref="G19:H19"/>
    <mergeCell ref="G20:H20"/>
    <mergeCell ref="E64:H64"/>
    <mergeCell ref="A22:A23"/>
    <mergeCell ref="C22:C23"/>
  </mergeCells>
  <printOptions horizontalCentered="1"/>
  <pageMargins left="0.19685039370078741" right="0.19685039370078741" top="0.78740157480314965" bottom="0.51181102362204722" header="0.15748031496062992" footer="0.11811023622047245"/>
  <pageSetup paperSize="256" scale="52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BreakPreview" zoomScale="60" zoomScaleNormal="70" workbookViewId="0">
      <selection activeCell="A12" sqref="A12:L12"/>
    </sheetView>
  </sheetViews>
  <sheetFormatPr defaultRowHeight="13.8" x14ac:dyDescent="0.25"/>
  <cols>
    <col min="1" max="1" width="8.77734375" style="2" customWidth="1"/>
    <col min="2" max="2" width="8.109375" style="2" hidden="1" customWidth="1"/>
    <col min="3" max="3" width="5.33203125" style="22" customWidth="1"/>
    <col min="4" max="4" width="15.5546875" style="22" customWidth="1"/>
    <col min="5" max="5" width="42.5546875" style="2" customWidth="1"/>
    <col min="6" max="6" width="16.88671875" style="5" customWidth="1"/>
    <col min="7" max="7" width="12.77734375" style="2" customWidth="1"/>
    <col min="8" max="8" width="32.88671875" style="2" customWidth="1"/>
    <col min="9" max="9" width="15.33203125" style="17" customWidth="1"/>
    <col min="10" max="10" width="14.21875" style="17" customWidth="1"/>
    <col min="11" max="11" width="15.33203125" style="2" customWidth="1"/>
    <col min="12" max="12" width="18.6640625" style="2" customWidth="1"/>
  </cols>
  <sheetData>
    <row r="1" spans="1:12" ht="21" x14ac:dyDescent="0.25">
      <c r="A1" s="198" t="s">
        <v>37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3"/>
    </row>
    <row r="2" spans="1:12" ht="21" x14ac:dyDescent="0.25">
      <c r="A2" s="198" t="s">
        <v>36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3"/>
    </row>
    <row r="3" spans="1:12" ht="21" x14ac:dyDescent="0.25">
      <c r="A3" s="198" t="s">
        <v>51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3"/>
    </row>
    <row r="4" spans="1:12" ht="21" x14ac:dyDescent="0.25">
      <c r="A4" s="198" t="s">
        <v>52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3"/>
    </row>
    <row r="5" spans="1:12" ht="21" x14ac:dyDescent="0.25">
      <c r="A5" s="198" t="s">
        <v>53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3"/>
    </row>
    <row r="6" spans="1:12" ht="28.8" x14ac:dyDescent="0.25">
      <c r="A6" s="195" t="s">
        <v>154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</row>
    <row r="7" spans="1:12" ht="28.8" hidden="1" x14ac:dyDescent="0.25">
      <c r="A7" s="195" t="s">
        <v>54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7"/>
    </row>
    <row r="8" spans="1:12" ht="21" x14ac:dyDescent="0.25">
      <c r="A8" s="196" t="s">
        <v>11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94"/>
    </row>
    <row r="9" spans="1:12" ht="21.6" thickBot="1" x14ac:dyDescent="0.3">
      <c r="A9" s="197" t="s">
        <v>30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95"/>
    </row>
    <row r="10" spans="1:12" ht="18.600000000000001" thickTop="1" x14ac:dyDescent="0.25">
      <c r="A10" s="207" t="s">
        <v>155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9"/>
    </row>
    <row r="11" spans="1:12" ht="18" x14ac:dyDescent="0.25">
      <c r="A11" s="210" t="s">
        <v>35</v>
      </c>
      <c r="B11" s="211"/>
      <c r="C11" s="212"/>
      <c r="D11" s="212"/>
      <c r="E11" s="212"/>
      <c r="F11" s="212"/>
      <c r="G11" s="212"/>
      <c r="H11" s="212"/>
      <c r="I11" s="212"/>
      <c r="J11" s="212"/>
      <c r="K11" s="212"/>
      <c r="L11" s="213"/>
    </row>
    <row r="12" spans="1:12" ht="13.2" x14ac:dyDescent="0.25">
      <c r="A12" s="203" t="s">
        <v>64</v>
      </c>
      <c r="B12" s="204"/>
      <c r="C12" s="205"/>
      <c r="D12" s="205"/>
      <c r="E12" s="205"/>
      <c r="F12" s="205"/>
      <c r="G12" s="205"/>
      <c r="H12" s="205"/>
      <c r="I12" s="205"/>
      <c r="J12" s="205"/>
      <c r="K12" s="205"/>
      <c r="L12" s="206"/>
    </row>
    <row r="13" spans="1:12" ht="18" x14ac:dyDescent="0.25">
      <c r="A13" s="210" t="s">
        <v>64</v>
      </c>
      <c r="B13" s="211"/>
      <c r="C13" s="212"/>
      <c r="D13" s="212"/>
      <c r="E13" s="212"/>
      <c r="F13" s="212"/>
      <c r="G13" s="212"/>
      <c r="H13" s="212"/>
      <c r="I13" s="212"/>
      <c r="J13" s="212"/>
      <c r="K13" s="212"/>
      <c r="L13" s="213"/>
    </row>
    <row r="14" spans="1:12" ht="15.6" x14ac:dyDescent="0.25">
      <c r="A14" s="199" t="s">
        <v>55</v>
      </c>
      <c r="B14" s="200"/>
      <c r="C14" s="200"/>
      <c r="D14" s="200"/>
      <c r="E14" s="96"/>
      <c r="F14" s="129" t="s">
        <v>56</v>
      </c>
      <c r="G14" s="129"/>
      <c r="H14" s="15"/>
      <c r="I14" s="98"/>
      <c r="J14" s="98"/>
      <c r="K14" s="99"/>
      <c r="L14" s="100" t="s">
        <v>49</v>
      </c>
    </row>
    <row r="15" spans="1:12" ht="15.6" x14ac:dyDescent="0.25">
      <c r="A15" s="201" t="s">
        <v>57</v>
      </c>
      <c r="B15" s="202"/>
      <c r="C15" s="202"/>
      <c r="D15" s="202"/>
      <c r="E15" s="101"/>
      <c r="F15" s="102" t="s">
        <v>58</v>
      </c>
      <c r="G15" s="102"/>
      <c r="I15" s="103"/>
      <c r="J15" s="103"/>
      <c r="K15" s="104"/>
      <c r="L15" s="105" t="s">
        <v>59</v>
      </c>
    </row>
    <row r="16" spans="1:12" x14ac:dyDescent="0.25">
      <c r="A16" s="165" t="s">
        <v>6</v>
      </c>
      <c r="B16" s="166"/>
      <c r="C16" s="166"/>
      <c r="D16" s="166"/>
      <c r="E16" s="166"/>
      <c r="F16" s="166"/>
      <c r="G16" s="167"/>
      <c r="H16" s="128"/>
      <c r="I16" s="124" t="s">
        <v>0</v>
      </c>
      <c r="J16" s="125"/>
      <c r="K16" s="125"/>
      <c r="L16" s="126"/>
    </row>
    <row r="17" spans="1:12" x14ac:dyDescent="0.25">
      <c r="A17" s="106" t="s">
        <v>12</v>
      </c>
      <c r="B17" s="107"/>
      <c r="C17" s="107"/>
      <c r="D17" s="108"/>
      <c r="E17" s="109"/>
      <c r="F17" s="108"/>
      <c r="G17" s="127"/>
      <c r="I17" s="110" t="s">
        <v>38</v>
      </c>
      <c r="J17" s="111"/>
      <c r="K17" s="111"/>
      <c r="L17" s="112"/>
    </row>
    <row r="18" spans="1:12" x14ac:dyDescent="0.25">
      <c r="A18" s="106" t="s">
        <v>13</v>
      </c>
      <c r="B18" s="107"/>
      <c r="C18" s="107"/>
      <c r="D18" s="113"/>
      <c r="E18" s="114"/>
      <c r="F18" s="115"/>
      <c r="G18" s="168" t="s">
        <v>60</v>
      </c>
      <c r="H18" s="168"/>
      <c r="I18" s="110" t="s">
        <v>40</v>
      </c>
      <c r="J18" s="111"/>
      <c r="K18" s="111"/>
      <c r="L18" s="116" t="s">
        <v>61</v>
      </c>
    </row>
    <row r="19" spans="1:12" x14ac:dyDescent="0.25">
      <c r="A19" s="106" t="s">
        <v>14</v>
      </c>
      <c r="B19" s="107"/>
      <c r="C19" s="107"/>
      <c r="D19" s="113"/>
      <c r="E19" s="114"/>
      <c r="F19" s="115"/>
      <c r="G19" s="168" t="s">
        <v>62</v>
      </c>
      <c r="H19" s="168"/>
      <c r="I19" s="110" t="s">
        <v>41</v>
      </c>
      <c r="J19" s="111"/>
      <c r="K19" s="111"/>
      <c r="L19" s="116" t="s">
        <v>63</v>
      </c>
    </row>
    <row r="20" spans="1:12" ht="14.4" customHeight="1" thickBot="1" x14ac:dyDescent="0.3">
      <c r="A20" s="106" t="s">
        <v>10</v>
      </c>
      <c r="B20" s="117"/>
      <c r="C20" s="117"/>
      <c r="D20" s="115"/>
      <c r="E20" s="118"/>
      <c r="F20" s="119"/>
      <c r="G20" s="168" t="s">
        <v>156</v>
      </c>
      <c r="H20" s="168"/>
      <c r="I20" s="120" t="s">
        <v>39</v>
      </c>
      <c r="J20" s="121"/>
      <c r="K20" s="122"/>
      <c r="L20" s="123">
        <v>1</v>
      </c>
    </row>
    <row r="21" spans="1:12" ht="15" thickTop="1" thickBot="1" x14ac:dyDescent="0.3">
      <c r="A21" s="59"/>
      <c r="B21" s="59"/>
      <c r="C21" s="60"/>
      <c r="D21" s="60"/>
      <c r="E21" s="59"/>
      <c r="F21" s="61"/>
      <c r="G21" s="44"/>
      <c r="H21" s="44"/>
      <c r="I21" s="62"/>
      <c r="J21" s="62"/>
      <c r="K21" s="59"/>
      <c r="L21" s="59"/>
    </row>
    <row r="22" spans="1:12" ht="18" x14ac:dyDescent="0.25">
      <c r="A22" s="170" t="s">
        <v>4</v>
      </c>
      <c r="B22" s="90"/>
      <c r="C22" s="172" t="s">
        <v>8</v>
      </c>
      <c r="D22" s="172" t="s">
        <v>22</v>
      </c>
      <c r="E22" s="172" t="s">
        <v>1</v>
      </c>
      <c r="F22" s="189" t="s">
        <v>21</v>
      </c>
      <c r="G22" s="172" t="s">
        <v>5</v>
      </c>
      <c r="H22" s="191" t="s">
        <v>32</v>
      </c>
      <c r="I22" s="185" t="s">
        <v>46</v>
      </c>
      <c r="J22" s="172" t="s">
        <v>48</v>
      </c>
      <c r="K22" s="193" t="s">
        <v>17</v>
      </c>
      <c r="L22" s="187" t="s">
        <v>9</v>
      </c>
    </row>
    <row r="23" spans="1:12" ht="18" x14ac:dyDescent="0.25">
      <c r="A23" s="171"/>
      <c r="B23" s="92"/>
      <c r="C23" s="173"/>
      <c r="D23" s="173"/>
      <c r="E23" s="173"/>
      <c r="F23" s="190"/>
      <c r="G23" s="173"/>
      <c r="H23" s="192"/>
      <c r="I23" s="186"/>
      <c r="J23" s="173"/>
      <c r="K23" s="194"/>
      <c r="L23" s="188"/>
    </row>
    <row r="24" spans="1:12" ht="14.4" thickBot="1" x14ac:dyDescent="0.3">
      <c r="A24" s="63"/>
      <c r="B24" s="79"/>
      <c r="C24" s="55"/>
      <c r="D24" s="55"/>
      <c r="E24" s="55"/>
      <c r="F24" s="57"/>
      <c r="G24" s="55"/>
      <c r="H24" s="55"/>
      <c r="I24" s="56"/>
      <c r="J24" s="55"/>
      <c r="K24" s="58"/>
      <c r="L24" s="64"/>
    </row>
    <row r="25" spans="1:12" s="143" customFormat="1" ht="18" x14ac:dyDescent="0.35">
      <c r="A25" s="138">
        <v>1</v>
      </c>
      <c r="B25" s="139">
        <v>11</v>
      </c>
      <c r="C25" s="140" t="s">
        <v>93</v>
      </c>
      <c r="D25" s="140" t="s">
        <v>94</v>
      </c>
      <c r="E25" s="140" t="s">
        <v>95</v>
      </c>
      <c r="F25" s="140" t="s">
        <v>96</v>
      </c>
      <c r="G25" s="140" t="s">
        <v>79</v>
      </c>
      <c r="H25" s="140" t="s">
        <v>88</v>
      </c>
      <c r="I25" s="85"/>
      <c r="J25" s="86"/>
      <c r="K25" s="141"/>
      <c r="L25" s="142"/>
    </row>
    <row r="26" spans="1:12" s="143" customFormat="1" ht="18.600000000000001" thickBot="1" x14ac:dyDescent="0.4">
      <c r="A26" s="144">
        <f>A25</f>
        <v>1</v>
      </c>
      <c r="B26" s="145">
        <v>12</v>
      </c>
      <c r="C26" s="146" t="s">
        <v>97</v>
      </c>
      <c r="D26" s="146" t="s">
        <v>98</v>
      </c>
      <c r="E26" s="146" t="s">
        <v>99</v>
      </c>
      <c r="F26" s="146" t="s">
        <v>100</v>
      </c>
      <c r="G26" s="146" t="s">
        <v>79</v>
      </c>
      <c r="H26" s="146" t="s">
        <v>88</v>
      </c>
      <c r="I26" s="87"/>
      <c r="J26" s="88"/>
      <c r="K26" s="147"/>
      <c r="L26" s="148"/>
    </row>
    <row r="27" spans="1:12" s="143" customFormat="1" ht="18" x14ac:dyDescent="0.35">
      <c r="A27" s="144">
        <f>A25</f>
        <v>1</v>
      </c>
      <c r="B27" s="139">
        <v>13</v>
      </c>
      <c r="C27" s="146" t="s">
        <v>89</v>
      </c>
      <c r="D27" s="146" t="s">
        <v>90</v>
      </c>
      <c r="E27" s="146" t="s">
        <v>91</v>
      </c>
      <c r="F27" s="146" t="s">
        <v>92</v>
      </c>
      <c r="G27" s="146" t="s">
        <v>69</v>
      </c>
      <c r="H27" s="146" t="s">
        <v>88</v>
      </c>
      <c r="I27" s="87"/>
      <c r="J27" s="88"/>
      <c r="K27" s="147"/>
      <c r="L27" s="148"/>
    </row>
    <row r="28" spans="1:12" s="143" customFormat="1" ht="18.600000000000001" thickBot="1" x14ac:dyDescent="0.4">
      <c r="A28" s="149">
        <f>A25</f>
        <v>1</v>
      </c>
      <c r="B28" s="150">
        <v>14</v>
      </c>
      <c r="C28" s="151" t="s">
        <v>84</v>
      </c>
      <c r="D28" s="151" t="s">
        <v>85</v>
      </c>
      <c r="E28" s="151" t="s">
        <v>86</v>
      </c>
      <c r="F28" s="151" t="s">
        <v>87</v>
      </c>
      <c r="G28" s="151" t="s">
        <v>79</v>
      </c>
      <c r="H28" s="151" t="s">
        <v>88</v>
      </c>
      <c r="I28" s="135"/>
      <c r="J28" s="152"/>
      <c r="K28" s="153"/>
      <c r="L28" s="154"/>
    </row>
    <row r="29" spans="1:12" s="143" customFormat="1" ht="18" x14ac:dyDescent="0.35">
      <c r="A29" s="138">
        <v>2</v>
      </c>
      <c r="B29" s="139">
        <v>21</v>
      </c>
      <c r="C29" s="140" t="s">
        <v>65</v>
      </c>
      <c r="D29" s="140" t="s">
        <v>66</v>
      </c>
      <c r="E29" s="140" t="s">
        <v>67</v>
      </c>
      <c r="F29" s="140" t="s">
        <v>68</v>
      </c>
      <c r="G29" s="140" t="s">
        <v>69</v>
      </c>
      <c r="H29" s="140" t="s">
        <v>70</v>
      </c>
      <c r="I29" s="85"/>
      <c r="J29" s="86"/>
      <c r="K29" s="141"/>
      <c r="L29" s="142"/>
    </row>
    <row r="30" spans="1:12" s="143" customFormat="1" ht="18.600000000000001" thickBot="1" x14ac:dyDescent="0.4">
      <c r="A30" s="144">
        <f>A29</f>
        <v>2</v>
      </c>
      <c r="B30" s="145">
        <v>22</v>
      </c>
      <c r="C30" s="146" t="s">
        <v>75</v>
      </c>
      <c r="D30" s="146" t="s">
        <v>76</v>
      </c>
      <c r="E30" s="146" t="s">
        <v>77</v>
      </c>
      <c r="F30" s="146" t="s">
        <v>78</v>
      </c>
      <c r="G30" s="146" t="s">
        <v>79</v>
      </c>
      <c r="H30" s="146" t="s">
        <v>70</v>
      </c>
      <c r="I30" s="87"/>
      <c r="J30" s="88"/>
      <c r="K30" s="147"/>
      <c r="L30" s="148"/>
    </row>
    <row r="31" spans="1:12" s="143" customFormat="1" ht="18" x14ac:dyDescent="0.35">
      <c r="A31" s="144">
        <f>A29</f>
        <v>2</v>
      </c>
      <c r="B31" s="139">
        <v>23</v>
      </c>
      <c r="C31" s="146" t="s">
        <v>71</v>
      </c>
      <c r="D31" s="146" t="s">
        <v>72</v>
      </c>
      <c r="E31" s="146" t="s">
        <v>73</v>
      </c>
      <c r="F31" s="146" t="s">
        <v>74</v>
      </c>
      <c r="G31" s="146" t="s">
        <v>69</v>
      </c>
      <c r="H31" s="146" t="s">
        <v>70</v>
      </c>
      <c r="I31" s="87"/>
      <c r="J31" s="88"/>
      <c r="K31" s="147"/>
      <c r="L31" s="148"/>
    </row>
    <row r="32" spans="1:12" s="143" customFormat="1" ht="18.600000000000001" thickBot="1" x14ac:dyDescent="0.4">
      <c r="A32" s="149">
        <f>A29</f>
        <v>2</v>
      </c>
      <c r="B32" s="150">
        <v>24</v>
      </c>
      <c r="C32" s="151" t="s">
        <v>80</v>
      </c>
      <c r="D32" s="151" t="s">
        <v>81</v>
      </c>
      <c r="E32" s="151" t="s">
        <v>82</v>
      </c>
      <c r="F32" s="151" t="s">
        <v>83</v>
      </c>
      <c r="G32" s="151" t="s">
        <v>79</v>
      </c>
      <c r="H32" s="151" t="s">
        <v>70</v>
      </c>
      <c r="I32" s="135"/>
      <c r="J32" s="152"/>
      <c r="K32" s="153"/>
      <c r="L32" s="154"/>
    </row>
    <row r="33" spans="1:12" s="143" customFormat="1" ht="18" x14ac:dyDescent="0.35">
      <c r="A33" s="138">
        <v>3</v>
      </c>
      <c r="B33" s="139">
        <v>31</v>
      </c>
      <c r="C33" s="140" t="s">
        <v>101</v>
      </c>
      <c r="D33" s="140" t="s">
        <v>102</v>
      </c>
      <c r="E33" s="140" t="s">
        <v>103</v>
      </c>
      <c r="F33" s="140" t="s">
        <v>104</v>
      </c>
      <c r="G33" s="140" t="s">
        <v>105</v>
      </c>
      <c r="H33" s="140" t="s">
        <v>106</v>
      </c>
      <c r="I33" s="85"/>
      <c r="J33" s="86"/>
      <c r="K33" s="141"/>
      <c r="L33" s="142"/>
    </row>
    <row r="34" spans="1:12" s="143" customFormat="1" ht="18.600000000000001" thickBot="1" x14ac:dyDescent="0.4">
      <c r="A34" s="144">
        <v>3</v>
      </c>
      <c r="B34" s="145">
        <v>32</v>
      </c>
      <c r="C34" s="146" t="s">
        <v>112</v>
      </c>
      <c r="D34" s="146" t="s">
        <v>113</v>
      </c>
      <c r="E34" s="146" t="s">
        <v>114</v>
      </c>
      <c r="F34" s="146" t="s">
        <v>115</v>
      </c>
      <c r="G34" s="146" t="s">
        <v>111</v>
      </c>
      <c r="H34" s="146" t="s">
        <v>106</v>
      </c>
      <c r="I34" s="87"/>
      <c r="J34" s="88"/>
      <c r="K34" s="147"/>
      <c r="L34" s="148"/>
    </row>
    <row r="35" spans="1:12" s="143" customFormat="1" ht="18" x14ac:dyDescent="0.35">
      <c r="A35" s="144">
        <v>3</v>
      </c>
      <c r="B35" s="139">
        <v>33</v>
      </c>
      <c r="C35" s="146" t="s">
        <v>116</v>
      </c>
      <c r="D35" s="146" t="s">
        <v>117</v>
      </c>
      <c r="E35" s="146" t="s">
        <v>118</v>
      </c>
      <c r="F35" s="146" t="s">
        <v>119</v>
      </c>
      <c r="G35" s="146" t="s">
        <v>105</v>
      </c>
      <c r="H35" s="146" t="s">
        <v>106</v>
      </c>
      <c r="I35" s="87"/>
      <c r="J35" s="88"/>
      <c r="K35" s="147"/>
      <c r="L35" s="148"/>
    </row>
    <row r="36" spans="1:12" s="143" customFormat="1" ht="18.600000000000001" thickBot="1" x14ac:dyDescent="0.4">
      <c r="A36" s="149">
        <v>3</v>
      </c>
      <c r="B36" s="150">
        <v>34</v>
      </c>
      <c r="C36" s="151" t="s">
        <v>107</v>
      </c>
      <c r="D36" s="151" t="s">
        <v>108</v>
      </c>
      <c r="E36" s="151" t="s">
        <v>109</v>
      </c>
      <c r="F36" s="151" t="s">
        <v>110</v>
      </c>
      <c r="G36" s="151" t="s">
        <v>111</v>
      </c>
      <c r="H36" s="151" t="s">
        <v>106</v>
      </c>
      <c r="I36" s="135"/>
      <c r="J36" s="152"/>
      <c r="K36" s="153"/>
      <c r="L36" s="154"/>
    </row>
    <row r="37" spans="1:12" s="143" customFormat="1" ht="18" x14ac:dyDescent="0.35">
      <c r="A37" s="138">
        <v>4</v>
      </c>
      <c r="B37" s="155">
        <v>41</v>
      </c>
      <c r="C37" s="140" t="s">
        <v>120</v>
      </c>
      <c r="D37" s="140" t="s">
        <v>121</v>
      </c>
      <c r="E37" s="140" t="s">
        <v>122</v>
      </c>
      <c r="F37" s="140" t="s">
        <v>123</v>
      </c>
      <c r="G37" s="140" t="s">
        <v>69</v>
      </c>
      <c r="H37" s="140" t="s">
        <v>106</v>
      </c>
      <c r="I37" s="85"/>
      <c r="J37" s="86"/>
      <c r="K37" s="141"/>
      <c r="L37" s="142"/>
    </row>
    <row r="38" spans="1:12" s="143" customFormat="1" ht="18" x14ac:dyDescent="0.35">
      <c r="A38" s="144">
        <v>4</v>
      </c>
      <c r="B38" s="156">
        <v>42</v>
      </c>
      <c r="C38" s="146" t="s">
        <v>124</v>
      </c>
      <c r="D38" s="146" t="s">
        <v>125</v>
      </c>
      <c r="E38" s="146" t="s">
        <v>126</v>
      </c>
      <c r="F38" s="146" t="s">
        <v>127</v>
      </c>
      <c r="G38" s="146" t="s">
        <v>69</v>
      </c>
      <c r="H38" s="146" t="s">
        <v>106</v>
      </c>
      <c r="I38" s="87"/>
      <c r="J38" s="88"/>
      <c r="K38" s="147"/>
      <c r="L38" s="148"/>
    </row>
    <row r="39" spans="1:12" s="143" customFormat="1" ht="18" x14ac:dyDescent="0.35">
      <c r="A39" s="144">
        <v>4</v>
      </c>
      <c r="B39" s="156">
        <v>43</v>
      </c>
      <c r="C39" s="146" t="s">
        <v>133</v>
      </c>
      <c r="D39" s="146" t="s">
        <v>134</v>
      </c>
      <c r="E39" s="146" t="s">
        <v>135</v>
      </c>
      <c r="F39" s="146" t="s">
        <v>136</v>
      </c>
      <c r="G39" s="146" t="s">
        <v>111</v>
      </c>
      <c r="H39" s="146" t="s">
        <v>106</v>
      </c>
      <c r="I39" s="87"/>
      <c r="J39" s="88"/>
      <c r="K39" s="147"/>
      <c r="L39" s="148"/>
    </row>
    <row r="40" spans="1:12" s="143" customFormat="1" ht="19.2" customHeight="1" thickBot="1" x14ac:dyDescent="0.4">
      <c r="A40" s="149">
        <v>4</v>
      </c>
      <c r="B40" s="157">
        <v>44</v>
      </c>
      <c r="C40" s="151" t="s">
        <v>128</v>
      </c>
      <c r="D40" s="151" t="s">
        <v>129</v>
      </c>
      <c r="E40" s="151" t="s">
        <v>130</v>
      </c>
      <c r="F40" s="151" t="s">
        <v>131</v>
      </c>
      <c r="G40" s="151" t="s">
        <v>132</v>
      </c>
      <c r="H40" s="151" t="s">
        <v>106</v>
      </c>
      <c r="I40" s="135"/>
      <c r="J40" s="152"/>
      <c r="K40" s="153"/>
      <c r="L40" s="154"/>
    </row>
    <row r="41" spans="1:12" s="143" customFormat="1" ht="19.2" customHeight="1" x14ac:dyDescent="0.35">
      <c r="A41" s="138">
        <v>5</v>
      </c>
      <c r="B41" s="155">
        <v>51</v>
      </c>
      <c r="C41" s="140" t="s">
        <v>146</v>
      </c>
      <c r="D41" s="140" t="s">
        <v>147</v>
      </c>
      <c r="E41" s="140" t="s">
        <v>148</v>
      </c>
      <c r="F41" s="140" t="s">
        <v>149</v>
      </c>
      <c r="G41" s="140" t="s">
        <v>111</v>
      </c>
      <c r="H41" s="140" t="s">
        <v>141</v>
      </c>
      <c r="I41" s="85"/>
      <c r="J41" s="86"/>
      <c r="K41" s="141"/>
      <c r="L41" s="142"/>
    </row>
    <row r="42" spans="1:12" s="143" customFormat="1" ht="19.2" customHeight="1" x14ac:dyDescent="0.35">
      <c r="A42" s="144">
        <v>5</v>
      </c>
      <c r="B42" s="156">
        <v>52</v>
      </c>
      <c r="C42" s="146" t="s">
        <v>150</v>
      </c>
      <c r="D42" s="146" t="s">
        <v>151</v>
      </c>
      <c r="E42" s="146" t="s">
        <v>152</v>
      </c>
      <c r="F42" s="146" t="s">
        <v>153</v>
      </c>
      <c r="G42" s="146" t="s">
        <v>111</v>
      </c>
      <c r="H42" s="146" t="s">
        <v>141</v>
      </c>
      <c r="I42" s="87"/>
      <c r="J42" s="88"/>
      <c r="K42" s="147"/>
      <c r="L42" s="148"/>
    </row>
    <row r="43" spans="1:12" s="143" customFormat="1" ht="19.2" customHeight="1" x14ac:dyDescent="0.35">
      <c r="A43" s="144">
        <v>5</v>
      </c>
      <c r="B43" s="158">
        <v>53</v>
      </c>
      <c r="C43" s="146" t="s">
        <v>142</v>
      </c>
      <c r="D43" s="146" t="s">
        <v>143</v>
      </c>
      <c r="E43" s="146" t="s">
        <v>144</v>
      </c>
      <c r="F43" s="146" t="s">
        <v>145</v>
      </c>
      <c r="G43" s="146" t="s">
        <v>111</v>
      </c>
      <c r="H43" s="146" t="s">
        <v>141</v>
      </c>
      <c r="I43" s="87"/>
      <c r="J43" s="88"/>
      <c r="K43" s="147"/>
      <c r="L43" s="148"/>
    </row>
    <row r="44" spans="1:12" s="143" customFormat="1" ht="19.2" customHeight="1" thickBot="1" x14ac:dyDescent="0.4">
      <c r="A44" s="159">
        <v>5</v>
      </c>
      <c r="B44" s="160">
        <v>54</v>
      </c>
      <c r="C44" s="161" t="s">
        <v>137</v>
      </c>
      <c r="D44" s="161" t="s">
        <v>138</v>
      </c>
      <c r="E44" s="161" t="s">
        <v>139</v>
      </c>
      <c r="F44" s="161" t="s">
        <v>140</v>
      </c>
      <c r="G44" s="161" t="s">
        <v>111</v>
      </c>
      <c r="H44" s="161" t="s">
        <v>141</v>
      </c>
      <c r="I44" s="89"/>
      <c r="J44" s="162"/>
      <c r="K44" s="163"/>
      <c r="L44" s="164"/>
    </row>
    <row r="45" spans="1:12" ht="19.2" customHeight="1" thickBot="1" x14ac:dyDescent="0.35">
      <c r="A45" s="9"/>
      <c r="B45" s="9"/>
      <c r="C45" s="10"/>
      <c r="D45" s="10"/>
      <c r="E45" s="1"/>
      <c r="F45" s="11"/>
      <c r="G45" s="6"/>
      <c r="H45" s="6"/>
      <c r="I45" s="12"/>
      <c r="J45" s="12"/>
      <c r="K45" s="13"/>
      <c r="L45" s="13"/>
    </row>
    <row r="46" spans="1:12" ht="15" thickTop="1" x14ac:dyDescent="0.25">
      <c r="A46" s="178" t="s">
        <v>3</v>
      </c>
      <c r="B46" s="179"/>
      <c r="C46" s="179"/>
      <c r="D46" s="179"/>
      <c r="E46" s="179"/>
      <c r="F46" s="34"/>
      <c r="G46" s="34"/>
      <c r="H46" s="181" t="s">
        <v>31</v>
      </c>
      <c r="I46" s="181"/>
      <c r="J46" s="179"/>
      <c r="K46" s="181"/>
      <c r="L46" s="182"/>
    </row>
    <row r="47" spans="1:12" x14ac:dyDescent="0.25">
      <c r="A47" s="42" t="s">
        <v>42</v>
      </c>
      <c r="B47" s="8"/>
      <c r="C47" s="8"/>
      <c r="D47" s="8"/>
      <c r="E47" s="43"/>
      <c r="F47" s="15"/>
      <c r="G47" s="40"/>
      <c r="H47" s="14" t="s">
        <v>20</v>
      </c>
      <c r="I47" s="36">
        <v>7</v>
      </c>
      <c r="J47" s="50"/>
      <c r="K47" s="25" t="s">
        <v>18</v>
      </c>
      <c r="L47" s="53">
        <f>COUNTIF(G25:G44,"ЗМС")</f>
        <v>0</v>
      </c>
    </row>
    <row r="48" spans="1:12" x14ac:dyDescent="0.25">
      <c r="A48" s="42" t="s">
        <v>43</v>
      </c>
      <c r="B48" s="8"/>
      <c r="C48" s="8"/>
      <c r="D48" s="8"/>
      <c r="E48" s="43"/>
      <c r="F48" s="44"/>
      <c r="G48" s="41"/>
      <c r="H48" s="16" t="s">
        <v>24</v>
      </c>
      <c r="I48" s="35">
        <v>15</v>
      </c>
      <c r="J48" s="38"/>
      <c r="K48" s="25" t="s">
        <v>15</v>
      </c>
      <c r="L48" s="53">
        <f>COUNTIF(G25:G44,"МСМК")</f>
        <v>0</v>
      </c>
    </row>
    <row r="49" spans="1:12" x14ac:dyDescent="0.25">
      <c r="A49" s="42" t="s">
        <v>44</v>
      </c>
      <c r="B49" s="8"/>
      <c r="C49" s="8"/>
      <c r="D49" s="8"/>
      <c r="E49" s="43"/>
      <c r="F49" s="44"/>
      <c r="G49" s="41"/>
      <c r="H49" s="16" t="s">
        <v>25</v>
      </c>
      <c r="I49" s="35">
        <v>15</v>
      </c>
      <c r="J49" s="38"/>
      <c r="K49" s="25" t="s">
        <v>16</v>
      </c>
      <c r="L49" s="53">
        <f>COUNTIF(G25:G44,"МС")</f>
        <v>0</v>
      </c>
    </row>
    <row r="50" spans="1:12" x14ac:dyDescent="0.25">
      <c r="A50" s="42" t="s">
        <v>45</v>
      </c>
      <c r="B50" s="8"/>
      <c r="C50" s="8"/>
      <c r="D50" s="8"/>
      <c r="E50" s="43"/>
      <c r="F50" s="44"/>
      <c r="G50" s="41"/>
      <c r="H50" s="16" t="s">
        <v>26</v>
      </c>
      <c r="I50" s="36">
        <v>15</v>
      </c>
      <c r="J50" s="37"/>
      <c r="K50" s="25" t="s">
        <v>19</v>
      </c>
      <c r="L50" s="53">
        <f>COUNTIF(G25:G44,"КМС")</f>
        <v>0</v>
      </c>
    </row>
    <row r="51" spans="1:12" x14ac:dyDescent="0.25">
      <c r="A51" s="42"/>
      <c r="B51" s="8"/>
      <c r="C51" s="8"/>
      <c r="D51" s="8"/>
      <c r="E51" s="43"/>
      <c r="F51" s="44"/>
      <c r="G51" s="41"/>
      <c r="H51" s="16" t="s">
        <v>27</v>
      </c>
      <c r="I51" s="36">
        <v>0</v>
      </c>
      <c r="J51" s="37"/>
      <c r="K51" s="25" t="s">
        <v>23</v>
      </c>
      <c r="L51" s="53">
        <f>COUNTIF(G25:G44,"1 СР")</f>
        <v>0</v>
      </c>
    </row>
    <row r="52" spans="1:12" x14ac:dyDescent="0.25">
      <c r="A52" s="42"/>
      <c r="B52" s="8"/>
      <c r="C52" s="8"/>
      <c r="D52" s="8"/>
      <c r="E52" s="43"/>
      <c r="F52" s="44"/>
      <c r="G52" s="41"/>
      <c r="H52" s="16" t="s">
        <v>29</v>
      </c>
      <c r="I52" s="27">
        <v>0</v>
      </c>
      <c r="J52" s="39"/>
      <c r="K52" s="26" t="s">
        <v>33</v>
      </c>
      <c r="L52" s="54">
        <f>COUNTIF(G25:G44,"2 СР")</f>
        <v>0</v>
      </c>
    </row>
    <row r="53" spans="1:12" x14ac:dyDescent="0.25">
      <c r="A53" s="42"/>
      <c r="B53" s="8"/>
      <c r="C53" s="8"/>
      <c r="D53" s="8"/>
      <c r="E53" s="43"/>
      <c r="F53" s="18"/>
      <c r="G53" s="51"/>
      <c r="H53" s="16" t="s">
        <v>28</v>
      </c>
      <c r="I53" s="27">
        <v>0</v>
      </c>
      <c r="J53" s="52"/>
      <c r="K53" s="26" t="s">
        <v>34</v>
      </c>
      <c r="L53" s="53">
        <f>COUNTIF(G25:G44,"3 СР")</f>
        <v>0</v>
      </c>
    </row>
    <row r="54" spans="1:12" x14ac:dyDescent="0.25">
      <c r="A54" s="19"/>
      <c r="B54" s="44"/>
      <c r="C54" s="45"/>
      <c r="D54" s="45"/>
      <c r="E54" s="44"/>
      <c r="F54" s="46"/>
      <c r="G54" s="44"/>
      <c r="H54" s="44"/>
      <c r="I54" s="47"/>
      <c r="J54" s="47"/>
      <c r="K54" s="44"/>
      <c r="L54" s="20"/>
    </row>
    <row r="55" spans="1:12" ht="15.6" x14ac:dyDescent="0.25">
      <c r="A55" s="183" t="s">
        <v>2</v>
      </c>
      <c r="B55" s="184"/>
      <c r="C55" s="184"/>
      <c r="D55" s="184"/>
      <c r="E55" s="184"/>
      <c r="F55" s="174" t="s">
        <v>7</v>
      </c>
      <c r="G55" s="174"/>
      <c r="H55" s="174"/>
      <c r="I55" s="174"/>
      <c r="J55" s="174" t="s">
        <v>47</v>
      </c>
      <c r="K55" s="174"/>
      <c r="L55" s="175"/>
    </row>
    <row r="56" spans="1:12" x14ac:dyDescent="0.25">
      <c r="A56" s="19"/>
      <c r="B56" s="44"/>
      <c r="C56" s="44"/>
      <c r="D56" s="44"/>
      <c r="E56" s="44"/>
      <c r="F56" s="44"/>
      <c r="G56" s="15"/>
      <c r="H56" s="15"/>
      <c r="I56" s="15"/>
      <c r="J56" s="15"/>
      <c r="K56" s="15"/>
      <c r="L56" s="24"/>
    </row>
    <row r="57" spans="1:12" x14ac:dyDescent="0.25">
      <c r="A57" s="21"/>
      <c r="B57" s="45"/>
      <c r="C57" s="45"/>
      <c r="D57" s="45"/>
      <c r="E57" s="45"/>
      <c r="F57" s="48"/>
      <c r="G57" s="45"/>
      <c r="H57" s="45"/>
      <c r="I57" s="49"/>
      <c r="J57" s="49"/>
      <c r="K57" s="45"/>
      <c r="L57" s="23"/>
    </row>
    <row r="58" spans="1:12" x14ac:dyDescent="0.25">
      <c r="A58" s="21"/>
      <c r="B58" s="45"/>
      <c r="C58" s="45"/>
      <c r="D58" s="45"/>
      <c r="E58" s="45"/>
      <c r="F58" s="48"/>
      <c r="G58" s="45"/>
      <c r="H58" s="45"/>
      <c r="I58" s="49"/>
      <c r="J58" s="49"/>
      <c r="K58" s="45"/>
      <c r="L58" s="23"/>
    </row>
    <row r="59" spans="1:12" x14ac:dyDescent="0.25">
      <c r="A59" s="21"/>
      <c r="B59" s="45"/>
      <c r="C59" s="45"/>
      <c r="D59" s="45"/>
      <c r="E59" s="45"/>
      <c r="F59" s="48"/>
      <c r="G59" s="45"/>
      <c r="H59" s="45"/>
      <c r="I59" s="49"/>
      <c r="J59" s="49"/>
      <c r="K59" s="45"/>
      <c r="L59" s="23"/>
    </row>
    <row r="60" spans="1:12" x14ac:dyDescent="0.25">
      <c r="A60" s="21"/>
      <c r="B60" s="45"/>
      <c r="C60" s="45"/>
      <c r="D60" s="45"/>
      <c r="E60" s="45"/>
      <c r="F60" s="48"/>
      <c r="G60" s="45"/>
      <c r="H60" s="45"/>
      <c r="I60" s="49"/>
      <c r="J60" s="49"/>
      <c r="K60" s="45"/>
      <c r="L60" s="23"/>
    </row>
    <row r="61" spans="1:12" ht="16.2" thickBot="1" x14ac:dyDescent="0.3">
      <c r="A61" s="180" t="str">
        <f>G19</f>
        <v>БУКОВА О.Ю. (IК, г. Пенза)</v>
      </c>
      <c r="B61" s="176"/>
      <c r="C61" s="176"/>
      <c r="D61" s="176"/>
      <c r="E61" s="176"/>
      <c r="F61" s="176" t="str">
        <f>G18</f>
        <v>БОЯРОВ В.В. (ВК, г. Саранск)</v>
      </c>
      <c r="G61" s="176"/>
      <c r="H61" s="176"/>
      <c r="I61" s="176"/>
      <c r="J61" s="176" t="str">
        <f>G20</f>
        <v>МЯГКОВ А.О. (IК, г. Саранск)</v>
      </c>
      <c r="K61" s="176"/>
      <c r="L61" s="177"/>
    </row>
    <row r="62" spans="1:12" ht="14.4" thickTop="1" x14ac:dyDescent="0.25"/>
    <row r="63" spans="1:12" ht="18" x14ac:dyDescent="0.25">
      <c r="A63" s="30"/>
      <c r="B63" s="30"/>
      <c r="C63" s="31"/>
      <c r="D63" s="31"/>
      <c r="E63" s="30"/>
      <c r="F63" s="32"/>
      <c r="G63" s="30"/>
      <c r="H63" s="30"/>
      <c r="I63" s="33"/>
      <c r="J63" s="33"/>
      <c r="K63" s="30"/>
      <c r="L63" s="30"/>
    </row>
    <row r="64" spans="1:12" ht="21" x14ac:dyDescent="0.25">
      <c r="A64" s="28"/>
      <c r="B64" s="28"/>
      <c r="C64" s="28"/>
      <c r="D64" s="29"/>
      <c r="E64" s="169"/>
      <c r="F64" s="169"/>
      <c r="G64" s="169"/>
      <c r="H64" s="169"/>
    </row>
    <row r="65" spans="5:5" ht="18" x14ac:dyDescent="0.25">
      <c r="E65" s="30"/>
    </row>
  </sheetData>
  <mergeCells count="39">
    <mergeCell ref="A6:L6"/>
    <mergeCell ref="A1:K1"/>
    <mergeCell ref="A2:K2"/>
    <mergeCell ref="A3:K3"/>
    <mergeCell ref="A4:K4"/>
    <mergeCell ref="A5:K5"/>
    <mergeCell ref="G19:H19"/>
    <mergeCell ref="A7:K7"/>
    <mergeCell ref="A8:K8"/>
    <mergeCell ref="A9:K9"/>
    <mergeCell ref="A10:L10"/>
    <mergeCell ref="A11:L11"/>
    <mergeCell ref="A12:L12"/>
    <mergeCell ref="A13:L13"/>
    <mergeCell ref="A14:D14"/>
    <mergeCell ref="A15:D15"/>
    <mergeCell ref="A16:G16"/>
    <mergeCell ref="G18:H18"/>
    <mergeCell ref="G20:H20"/>
    <mergeCell ref="A22:A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A46:E46"/>
    <mergeCell ref="H46:L46"/>
    <mergeCell ref="E64:H64"/>
    <mergeCell ref="A55:E55"/>
    <mergeCell ref="F55:I55"/>
    <mergeCell ref="J55:L55"/>
    <mergeCell ref="A61:E61"/>
    <mergeCell ref="F61:I61"/>
    <mergeCell ref="J61:L61"/>
  </mergeCells>
  <pageMargins left="0.7" right="0.7" top="0.75" bottom="0.75" header="0.3" footer="0.3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 Эстафета</vt:lpstr>
      <vt:lpstr>Лист1</vt:lpstr>
      <vt:lpstr>'ПР Эстафета'!Заголовки_для_печати</vt:lpstr>
      <vt:lpstr>'ПР Эстафета'!Область_печати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2025-06-07T08:35:14Z</cp:lastPrinted>
  <dcterms:created xsi:type="dcterms:W3CDTF">1996-10-08T23:32:33Z</dcterms:created>
  <dcterms:modified xsi:type="dcterms:W3CDTF">2025-06-09T07:09:32Z</dcterms:modified>
</cp:coreProperties>
</file>