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классик" sheetId="2" r:id="rId1"/>
  </sheets>
  <definedNames>
    <definedName name="_xlnm._FilterDatabase" localSheetId="0" hidden="1">'Итог прот ВМХ гонка классик'!$A$21:$H$21</definedName>
    <definedName name="_xlnm.Print_Titles" localSheetId="0">'Итог прот ВМХ гонка классик'!$21:$21</definedName>
    <definedName name="_xlnm.Print_Area" localSheetId="0">'Итог прот ВМХ гонка классик'!$A$1:$J$42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4" i="2" l="1"/>
  <c r="J33" i="2"/>
  <c r="J32" i="2" l="1"/>
  <c r="J31" i="2"/>
  <c r="J30" i="2"/>
  <c r="H31" i="2" l="1"/>
  <c r="I42" i="2" l="1"/>
  <c r="J29" i="2" l="1"/>
  <c r="H42" i="2" l="1"/>
  <c r="E42" i="2"/>
  <c r="H34" i="2"/>
  <c r="H33" i="2"/>
  <c r="H32" i="2"/>
  <c r="J28" i="2"/>
  <c r="H30" i="2" l="1"/>
  <c r="H29" i="2" s="1"/>
</calcChain>
</file>

<file path=xl/sharedStrings.xml><?xml version="1.0" encoding="utf-8"?>
<sst xmlns="http://schemas.openxmlformats.org/spreadsheetml/2006/main" count="81" uniqueCount="71">
  <si>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</si>
  <si>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</si>
  <si>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</si>
  <si>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</si>
  <si>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</si>
  <si>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</si>
  <si>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</si>
  <si>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</si>
  <si>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</si>
  <si>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</si>
  <si>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</si>
  <si>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</si>
  <si>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</si>
  <si>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</si>
  <si>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</si>
  <si>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</si>
  <si>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</si>
  <si>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</si>
  <si>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</si>
  <si>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</si>
  <si>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</si>
  <si>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</si>
  <si>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</si>
  <si>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</si>
  <si>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</si>
  <si>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</si>
  <si>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</si>
  <si>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Заявлено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</si>
  <si>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</si>
  <si>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</si>
  <si>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</si>
  <si>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</si>
  <si>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</si>
  <si>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</si>
  <si>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</si>
  <si>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</si>
  <si>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</si>
  <si>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</si>
  <si>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</si>
  <si>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</si>
  <si>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</si>
  <si>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 xml:space="preserve">Влажность: </t>
  </si>
  <si>
    <t>Осадки: ясно</t>
  </si>
  <si>
    <t xml:space="preserve">Ветер: </t>
  </si>
  <si>
    <t>Министерство Иркутской области</t>
  </si>
  <si>
    <t>Союз велосипедистов Иркутской области</t>
  </si>
  <si>
    <t>Отдел по спорту и физическому развитию администрации АМО</t>
  </si>
  <si>
    <t>НАЗВАНИЕ ТРАССЫ / РЕГ.НОМЕР: Трасса ВМХ 257 квартал</t>
  </si>
  <si>
    <t>САВИН А.В. (2К, г. Ангарск)</t>
  </si>
  <si>
    <t>БОГАТЫРЕВ Д.П. (ВК, г.Иркутск)</t>
  </si>
  <si>
    <t>ПОЛЯКОВ В.В. (1К, г. Омск)</t>
  </si>
  <si>
    <t>Температура: +18</t>
  </si>
  <si>
    <t>Иркутская область</t>
  </si>
  <si>
    <t>"Перспектива"</t>
  </si>
  <si>
    <t>1 сп.юн.р.</t>
  </si>
  <si>
    <t>2 сп.юн.р.</t>
  </si>
  <si>
    <t>МЕСТО ПРОВЕДЕНИЯ: г. Ангарск</t>
  </si>
  <si>
    <t>№ ВРВС: 0080011611Я</t>
  </si>
  <si>
    <t>ВМХ - гонка - "Классик" (или "Классик" - смешанная)</t>
  </si>
  <si>
    <t>422/422</t>
  </si>
  <si>
    <t>МЕЖРЕГИОНАЛЬНЫЕ СОРЕВНОВАНИЯ</t>
  </si>
  <si>
    <r>
      <t xml:space="preserve">НАЧАЛО ГОНКИ: </t>
    </r>
    <r>
      <rPr>
        <sz val="11"/>
        <rFont val="Calibri"/>
        <family val="2"/>
        <charset val="204"/>
      </rPr>
      <t>12ч 30м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</si>
  <si>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14ч 30м</t>
    </r>
  </si>
  <si>
    <t xml:space="preserve">ДАТА ПРОВЕДЕНИЯ: 17 июля 2022 года </t>
  </si>
  <si>
    <t>ЧСФО</t>
  </si>
  <si>
    <t>Женщины</t>
  </si>
  <si>
    <t>Егорова Яна</t>
  </si>
  <si>
    <t>Овсянникова Мария</t>
  </si>
  <si>
    <t>Гончарова Марина</t>
  </si>
  <si>
    <t>Коровина Елена</t>
  </si>
  <si>
    <t>№ ЕКП 2022: 4722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</si>
</sst>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14" fillId="2" borderId="19" xfId="2" applyFont="1" applyFill="1" applyBorder="1" applyAlignment="1">
      <alignment horizontal="center" vertical="center"/>
    </xf>
    <xf numFmtId="0" fontId="14" fillId="2" borderId="20" xfId="12" applyFont="1" applyFill="1" applyBorder="1" applyAlignment="1">
      <alignment horizontal="center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3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5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5" xfId="2" applyFont="1" applyFill="1" applyBorder="1" applyAlignment="1">
      <alignment horizontal="right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30" xfId="12" applyFont="1" applyFill="1" applyBorder="1" applyAlignment="1">
      <alignment horizontal="center" vertical="center" wrapText="1"/>
    </xf>
    <xf numFmtId="0" fontId="19" fillId="0" borderId="30" xfId="12" applyFont="1" applyFill="1" applyBorder="1" applyAlignment="1">
      <alignment horizontal="left" vertical="center" wrapText="1"/>
    </xf>
    <xf numFmtId="0" fontId="19" fillId="0" borderId="30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0" fillId="0" borderId="0" xfId="0" applyBorder="1"/>
    <xf numFmtId="0" fontId="14" fillId="2" borderId="14" xfId="2" applyFont="1" applyFill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14" fillId="0" borderId="12" xfId="2" applyFont="1" applyBorder="1" applyAlignment="1">
      <alignment vertical="center"/>
    </xf>
    <xf numFmtId="49" fontId="11" fillId="3" borderId="16" xfId="2" applyNumberFormat="1" applyFont="1" applyFill="1" applyBorder="1" applyAlignment="1">
      <alignment horizontal="right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4" fillId="2" borderId="22" xfId="2" applyFont="1" applyFill="1" applyBorder="1" applyAlignment="1">
      <alignment horizontal="center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189429</xdr:colOff>
      <xdr:row>0</xdr:row>
      <xdr:rowOff>24753</xdr:rowOff>
    </xdr:from>
    <xdr:to>
      <xdr:col>2</xdr:col>
      <xdr:colOff>138265</xdr:colOff>
      <xdr:row>3</xdr:row>
      <xdr:rowOff>92178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89429" y="24753"/>
          <a:ext cx="916699" cy="9431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1828185</xdr:colOff>
      <xdr:row>0</xdr:row>
      <xdr:rowOff>113324</xdr:rowOff>
    </xdr:from>
    <xdr:to>
      <xdr:col>9</xdr:col>
      <xdr:colOff>886978</xdr:colOff>
      <xdr:row>3</xdr:row>
      <xdr:rowOff>76814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647903" y="113324"/>
          <a:ext cx="1117422" cy="83917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U43"/>
  <sheetViews>
    <sheetView tabSelected="1" view="pageBreakPreview" topLeftCell="A13" zoomScale="62" zoomScaleNormal="100" zoomScaleSheetLayoutView="62" zoomScalePageLayoutView="95" workbookViewId="0">
      <selection activeCell="G39" sqref="G39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7109375" style="2" customWidth="1"/>
    <col min="4" max="4" width="23.28515625" style="1" customWidth="1"/>
    <col min="5" max="5" width="12.42578125" style="1" customWidth="1"/>
    <col min="6" max="6" width="8.7109375" style="1" customWidth="1"/>
    <col min="7" max="7" width="19.140625" style="1" customWidth="1"/>
    <col min="8" max="8" width="25.140625" style="1" customWidth="1"/>
    <col min="9" max="9" width="30.85546875" style="1" customWidth="1"/>
    <col min="10" max="10" width="16.7109375" style="1" customWidth="1"/>
    <col min="11" max="1009" width="9.140625" style="1"/>
  </cols>
  <sheetData>
    <row r="1" spans="1:10" ht="22.5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22.5" customHeight="1" x14ac:dyDescent="0.2">
      <c r="A2" s="70" t="s">
        <v>44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22.5" customHeight="1" x14ac:dyDescent="0.2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22.5" customHeight="1" x14ac:dyDescent="0.2">
      <c r="A4" s="70" t="s">
        <v>45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21" customHeight="1" x14ac:dyDescent="0.2">
      <c r="A5" s="70" t="s">
        <v>46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s="3" customFormat="1" ht="28.5" x14ac:dyDescent="0.2">
      <c r="A6" s="71" t="s">
        <v>60</v>
      </c>
      <c r="B6" s="71"/>
      <c r="C6" s="71"/>
      <c r="D6" s="71"/>
      <c r="E6" s="71"/>
      <c r="F6" s="71"/>
      <c r="G6" s="71"/>
      <c r="H6" s="71"/>
      <c r="I6" s="71"/>
      <c r="J6" s="71"/>
    </row>
    <row r="7" spans="1:10" s="3" customFormat="1" ht="18" customHeight="1" x14ac:dyDescent="0.2">
      <c r="A7" s="72" t="s">
        <v>2</v>
      </c>
      <c r="B7" s="72"/>
      <c r="C7" s="72"/>
      <c r="D7" s="72"/>
      <c r="E7" s="72"/>
      <c r="F7" s="72"/>
      <c r="G7" s="72"/>
      <c r="H7" s="72"/>
      <c r="I7" s="72"/>
      <c r="J7" s="72"/>
    </row>
    <row r="8" spans="1:10" s="3" customFormat="1" ht="19.5" customHeight="1" thickBot="1" x14ac:dyDescent="0.25">
      <c r="A8" s="73" t="s">
        <v>64</v>
      </c>
      <c r="B8" s="73"/>
      <c r="C8" s="73"/>
      <c r="D8" s="73"/>
      <c r="E8" s="73"/>
      <c r="F8" s="73"/>
      <c r="G8" s="73"/>
      <c r="H8" s="73"/>
      <c r="I8" s="73"/>
      <c r="J8" s="73"/>
    </row>
    <row r="9" spans="1:10" ht="18" customHeight="1" thickTop="1" x14ac:dyDescent="0.2">
      <c r="A9" s="74" t="s">
        <v>3</v>
      </c>
      <c r="B9" s="74"/>
      <c r="C9" s="74"/>
      <c r="D9" s="74"/>
      <c r="E9" s="74"/>
      <c r="F9" s="74"/>
      <c r="G9" s="74"/>
      <c r="H9" s="74"/>
      <c r="I9" s="74"/>
      <c r="J9" s="74"/>
    </row>
    <row r="10" spans="1:10" ht="18" customHeight="1" x14ac:dyDescent="0.2">
      <c r="A10" s="75" t="s">
        <v>58</v>
      </c>
      <c r="B10" s="75"/>
      <c r="C10" s="75"/>
      <c r="D10" s="75"/>
      <c r="E10" s="75"/>
      <c r="F10" s="75"/>
      <c r="G10" s="75"/>
      <c r="H10" s="75"/>
      <c r="I10" s="75"/>
      <c r="J10" s="75"/>
    </row>
    <row r="11" spans="1:10" ht="19.5" customHeight="1" x14ac:dyDescent="0.2">
      <c r="A11" s="75" t="s">
        <v>65</v>
      </c>
      <c r="B11" s="75"/>
      <c r="C11" s="75"/>
      <c r="D11" s="75"/>
      <c r="E11" s="75"/>
      <c r="F11" s="75"/>
      <c r="G11" s="75"/>
      <c r="H11" s="75"/>
      <c r="I11" s="75"/>
      <c r="J11" s="75"/>
    </row>
    <row r="12" spans="1:10" ht="7.5" customHeight="1" x14ac:dyDescent="0.2">
      <c r="A12" s="76"/>
      <c r="B12" s="76"/>
      <c r="C12" s="76"/>
      <c r="D12" s="76"/>
      <c r="E12" s="76"/>
      <c r="F12" s="76"/>
      <c r="G12" s="76"/>
      <c r="H12" s="76"/>
      <c r="I12" s="76"/>
      <c r="J12" s="76"/>
    </row>
    <row r="13" spans="1:10" ht="15.75" x14ac:dyDescent="0.2">
      <c r="A13" s="77" t="s">
        <v>56</v>
      </c>
      <c r="B13" s="77"/>
      <c r="C13" s="77"/>
      <c r="D13" s="77"/>
      <c r="E13" s="4"/>
      <c r="F13" s="4"/>
      <c r="H13" s="54" t="s">
        <v>61</v>
      </c>
      <c r="I13" s="5"/>
      <c r="J13" s="6" t="s">
        <v>57</v>
      </c>
    </row>
    <row r="14" spans="1:10" ht="15.75" x14ac:dyDescent="0.2">
      <c r="A14" s="78" t="s">
        <v>63</v>
      </c>
      <c r="B14" s="78"/>
      <c r="C14" s="78"/>
      <c r="D14" s="78"/>
      <c r="E14" s="7"/>
      <c r="F14" s="7"/>
      <c r="H14" s="55" t="s">
        <v>62</v>
      </c>
      <c r="I14" s="8"/>
      <c r="J14" s="58" t="s">
        <v>70</v>
      </c>
    </row>
    <row r="15" spans="1:10" ht="15" x14ac:dyDescent="0.2">
      <c r="A15" s="79" t="s">
        <v>4</v>
      </c>
      <c r="B15" s="79"/>
      <c r="C15" s="79"/>
      <c r="D15" s="79"/>
      <c r="E15" s="79"/>
      <c r="F15" s="79"/>
      <c r="G15" s="79"/>
      <c r="H15" s="79"/>
      <c r="I15" s="80" t="s">
        <v>5</v>
      </c>
      <c r="J15" s="80"/>
    </row>
    <row r="16" spans="1:10" ht="15" x14ac:dyDescent="0.2">
      <c r="A16" s="9" t="s">
        <v>6</v>
      </c>
      <c r="B16" s="10"/>
      <c r="C16" s="10"/>
      <c r="D16" s="11"/>
      <c r="E16" s="12"/>
      <c r="F16" s="11"/>
      <c r="G16" s="13"/>
      <c r="H16" s="50"/>
      <c r="I16" s="68" t="s">
        <v>47</v>
      </c>
      <c r="J16" s="68"/>
    </row>
    <row r="17" spans="1:1009" ht="15" x14ac:dyDescent="0.2">
      <c r="A17" s="9" t="s">
        <v>7</v>
      </c>
      <c r="B17" s="10"/>
      <c r="C17" s="10"/>
      <c r="D17" s="13"/>
      <c r="E17" s="12"/>
      <c r="F17" s="11"/>
      <c r="G17" s="14"/>
      <c r="H17" s="56" t="s">
        <v>48</v>
      </c>
      <c r="I17" s="15" t="s">
        <v>8</v>
      </c>
      <c r="J17" s="53">
        <v>5</v>
      </c>
    </row>
    <row r="18" spans="1:1009" ht="15" x14ac:dyDescent="0.2">
      <c r="A18" s="16" t="s">
        <v>9</v>
      </c>
      <c r="B18" s="10"/>
      <c r="C18" s="10"/>
      <c r="D18" s="13"/>
      <c r="E18" s="12"/>
      <c r="F18" s="11"/>
      <c r="G18" s="14"/>
      <c r="H18" s="56" t="s">
        <v>49</v>
      </c>
      <c r="I18" s="15" t="s">
        <v>10</v>
      </c>
      <c r="J18" s="53">
        <v>1</v>
      </c>
    </row>
    <row r="19" spans="1:1009" ht="15.75" thickBot="1" x14ac:dyDescent="0.25">
      <c r="A19" s="9" t="s">
        <v>11</v>
      </c>
      <c r="B19" s="17"/>
      <c r="C19" s="17"/>
      <c r="D19" s="14"/>
      <c r="E19" s="14"/>
      <c r="F19" s="14"/>
      <c r="G19" s="18"/>
      <c r="H19" s="57" t="s">
        <v>50</v>
      </c>
      <c r="I19" s="19" t="s">
        <v>40</v>
      </c>
      <c r="J19" s="69" t="s">
        <v>59</v>
      </c>
    </row>
    <row r="20" spans="1:1009" s="65" customFormat="1" ht="9.75" customHeight="1" thickTop="1" thickBot="1" x14ac:dyDescent="0.25">
      <c r="A20" s="21"/>
      <c r="B20" s="20"/>
      <c r="C20" s="20"/>
      <c r="D20" s="21"/>
      <c r="E20" s="21"/>
      <c r="F20" s="21"/>
      <c r="G20" s="21"/>
      <c r="H20" s="21"/>
      <c r="I20" s="21"/>
      <c r="J20" s="21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  <c r="IW20" s="37"/>
      <c r="IX20" s="37"/>
      <c r="IY20" s="37"/>
      <c r="IZ20" s="37"/>
      <c r="JA20" s="37"/>
      <c r="JB20" s="37"/>
      <c r="JC20" s="37"/>
      <c r="JD20" s="37"/>
      <c r="JE20" s="37"/>
      <c r="JF20" s="37"/>
      <c r="JG20" s="37"/>
      <c r="JH20" s="37"/>
      <c r="JI20" s="37"/>
      <c r="JJ20" s="37"/>
      <c r="JK20" s="37"/>
      <c r="JL20" s="37"/>
      <c r="JM20" s="37"/>
      <c r="JN20" s="37"/>
      <c r="JO20" s="37"/>
      <c r="JP20" s="37"/>
      <c r="JQ20" s="37"/>
      <c r="JR20" s="37"/>
      <c r="JS20" s="37"/>
      <c r="JT20" s="37"/>
      <c r="JU20" s="37"/>
      <c r="JV20" s="37"/>
      <c r="JW20" s="37"/>
      <c r="JX20" s="37"/>
      <c r="JY20" s="37"/>
      <c r="JZ20" s="37"/>
      <c r="KA20" s="37"/>
      <c r="KB20" s="37"/>
      <c r="KC20" s="37"/>
      <c r="KD20" s="37"/>
      <c r="KE20" s="37"/>
      <c r="KF20" s="37"/>
      <c r="KG20" s="37"/>
      <c r="KH20" s="37"/>
      <c r="KI20" s="37"/>
      <c r="KJ20" s="37"/>
      <c r="KK20" s="37"/>
      <c r="KL20" s="37"/>
      <c r="KM20" s="37"/>
      <c r="KN20" s="37"/>
      <c r="KO20" s="37"/>
      <c r="KP20" s="37"/>
      <c r="KQ20" s="37"/>
      <c r="KR20" s="37"/>
      <c r="KS20" s="37"/>
      <c r="KT20" s="37"/>
      <c r="KU20" s="37"/>
      <c r="KV20" s="37"/>
      <c r="KW20" s="37"/>
      <c r="KX20" s="37"/>
      <c r="KY20" s="37"/>
      <c r="KZ20" s="37"/>
      <c r="LA20" s="37"/>
      <c r="LB20" s="37"/>
      <c r="LC20" s="37"/>
      <c r="LD20" s="37"/>
      <c r="LE20" s="37"/>
      <c r="LF20" s="37"/>
      <c r="LG20" s="37"/>
      <c r="LH20" s="37"/>
      <c r="LI20" s="37"/>
      <c r="LJ20" s="37"/>
      <c r="LK20" s="37"/>
      <c r="LL20" s="37"/>
      <c r="LM20" s="37"/>
      <c r="LN20" s="37"/>
      <c r="LO20" s="37"/>
      <c r="LP20" s="37"/>
      <c r="LQ20" s="37"/>
      <c r="LR20" s="37"/>
      <c r="LS20" s="37"/>
      <c r="LT20" s="37"/>
      <c r="LU20" s="37"/>
      <c r="LV20" s="37"/>
      <c r="LW20" s="37"/>
      <c r="LX20" s="37"/>
      <c r="LY20" s="37"/>
      <c r="LZ20" s="37"/>
      <c r="MA20" s="37"/>
      <c r="MB20" s="37"/>
      <c r="MC20" s="37"/>
      <c r="MD20" s="37"/>
      <c r="ME20" s="37"/>
      <c r="MF20" s="37"/>
      <c r="MG20" s="37"/>
      <c r="MH20" s="37"/>
      <c r="MI20" s="37"/>
      <c r="MJ20" s="37"/>
      <c r="MK20" s="37"/>
      <c r="ML20" s="37"/>
      <c r="MM20" s="37"/>
      <c r="MN20" s="37"/>
      <c r="MO20" s="37"/>
      <c r="MP20" s="37"/>
      <c r="MQ20" s="37"/>
      <c r="MR20" s="37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7"/>
      <c r="NG20" s="37"/>
      <c r="NH20" s="37"/>
      <c r="NI20" s="37"/>
      <c r="NJ20" s="37"/>
      <c r="NK20" s="37"/>
      <c r="NL20" s="37"/>
      <c r="NM20" s="37"/>
      <c r="NN20" s="37"/>
      <c r="NO20" s="37"/>
      <c r="NP20" s="37"/>
      <c r="NQ20" s="37"/>
      <c r="NR20" s="37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37"/>
      <c r="OG20" s="37"/>
      <c r="OH20" s="37"/>
      <c r="OI20" s="37"/>
      <c r="OJ20" s="37"/>
      <c r="OK20" s="37"/>
      <c r="OL20" s="37"/>
      <c r="OM20" s="37"/>
      <c r="ON20" s="37"/>
      <c r="OO20" s="37"/>
      <c r="OP20" s="37"/>
      <c r="OQ20" s="37"/>
      <c r="OR20" s="37"/>
      <c r="OS20" s="37"/>
      <c r="OT20" s="37"/>
      <c r="OU20" s="37"/>
      <c r="OV20" s="37"/>
      <c r="OW20" s="37"/>
      <c r="OX20" s="37"/>
      <c r="OY20" s="37"/>
      <c r="OZ20" s="37"/>
      <c r="PA20" s="37"/>
      <c r="PB20" s="37"/>
      <c r="PC20" s="37"/>
      <c r="PD20" s="37"/>
      <c r="PE20" s="37"/>
      <c r="PF20" s="37"/>
      <c r="PG20" s="37"/>
      <c r="PH20" s="37"/>
      <c r="PI20" s="37"/>
      <c r="PJ20" s="37"/>
      <c r="PK20" s="37"/>
      <c r="PL20" s="37"/>
      <c r="PM20" s="37"/>
      <c r="PN20" s="37"/>
      <c r="PO20" s="37"/>
      <c r="PP20" s="37"/>
      <c r="PQ20" s="37"/>
      <c r="PR20" s="37"/>
      <c r="PS20" s="37"/>
      <c r="PT20" s="37"/>
      <c r="PU20" s="37"/>
      <c r="PV20" s="37"/>
      <c r="PW20" s="37"/>
      <c r="PX20" s="37"/>
      <c r="PY20" s="37"/>
      <c r="PZ20" s="37"/>
      <c r="QA20" s="37"/>
      <c r="QB20" s="37"/>
      <c r="QC20" s="37"/>
      <c r="QD20" s="37"/>
      <c r="QE20" s="37"/>
      <c r="QF20" s="37"/>
      <c r="QG20" s="37"/>
      <c r="QH20" s="37"/>
      <c r="QI20" s="37"/>
      <c r="QJ20" s="37"/>
      <c r="QK20" s="37"/>
      <c r="QL20" s="37"/>
      <c r="QM20" s="37"/>
      <c r="QN20" s="37"/>
      <c r="QO20" s="37"/>
      <c r="QP20" s="37"/>
      <c r="QQ20" s="37"/>
      <c r="QR20" s="37"/>
      <c r="QS20" s="37"/>
      <c r="QT20" s="37"/>
      <c r="QU20" s="37"/>
      <c r="QV20" s="37"/>
      <c r="QW20" s="37"/>
      <c r="QX20" s="37"/>
      <c r="QY20" s="37"/>
      <c r="QZ20" s="37"/>
      <c r="RA20" s="37"/>
      <c r="RB20" s="37"/>
      <c r="RC20" s="37"/>
      <c r="RD20" s="37"/>
      <c r="RE20" s="37"/>
      <c r="RF20" s="37"/>
      <c r="RG20" s="37"/>
      <c r="RH20" s="37"/>
      <c r="RI20" s="37"/>
      <c r="RJ20" s="37"/>
      <c r="RK20" s="37"/>
      <c r="RL20" s="37"/>
      <c r="RM20" s="37"/>
      <c r="RN20" s="37"/>
      <c r="RO20" s="37"/>
      <c r="RP20" s="37"/>
      <c r="RQ20" s="37"/>
      <c r="RR20" s="37"/>
      <c r="RS20" s="37"/>
      <c r="RT20" s="37"/>
      <c r="RU20" s="37"/>
      <c r="RV20" s="37"/>
      <c r="RW20" s="37"/>
      <c r="RX20" s="37"/>
      <c r="RY20" s="37"/>
      <c r="RZ20" s="37"/>
      <c r="SA20" s="37"/>
      <c r="SB20" s="37"/>
      <c r="SC20" s="37"/>
      <c r="SD20" s="37"/>
      <c r="SE20" s="37"/>
      <c r="SF20" s="37"/>
      <c r="SG20" s="37"/>
      <c r="SH20" s="37"/>
      <c r="SI20" s="37"/>
      <c r="SJ20" s="37"/>
      <c r="SK20" s="37"/>
      <c r="SL20" s="37"/>
      <c r="SM20" s="37"/>
      <c r="SN20" s="37"/>
      <c r="SO20" s="37"/>
      <c r="SP20" s="37"/>
      <c r="SQ20" s="37"/>
      <c r="SR20" s="37"/>
      <c r="SS20" s="37"/>
      <c r="ST20" s="37"/>
      <c r="SU20" s="37"/>
      <c r="SV20" s="37"/>
      <c r="SW20" s="37"/>
      <c r="SX20" s="37"/>
      <c r="SY20" s="37"/>
      <c r="SZ20" s="37"/>
      <c r="TA20" s="37"/>
      <c r="TB20" s="37"/>
      <c r="TC20" s="37"/>
      <c r="TD20" s="37"/>
      <c r="TE20" s="37"/>
      <c r="TF20" s="37"/>
      <c r="TG20" s="37"/>
      <c r="TH20" s="37"/>
      <c r="TI20" s="37"/>
      <c r="TJ20" s="37"/>
      <c r="TK20" s="37"/>
      <c r="TL20" s="37"/>
      <c r="TM20" s="37"/>
      <c r="TN20" s="37"/>
      <c r="TO20" s="37"/>
      <c r="TP20" s="37"/>
      <c r="TQ20" s="37"/>
      <c r="TR20" s="37"/>
      <c r="TS20" s="37"/>
      <c r="TT20" s="37"/>
      <c r="TU20" s="37"/>
      <c r="TV20" s="37"/>
      <c r="TW20" s="37"/>
      <c r="TX20" s="37"/>
      <c r="TY20" s="37"/>
      <c r="TZ20" s="37"/>
      <c r="UA20" s="37"/>
      <c r="UB20" s="37"/>
      <c r="UC20" s="37"/>
      <c r="UD20" s="37"/>
      <c r="UE20" s="37"/>
      <c r="UF20" s="37"/>
      <c r="UG20" s="37"/>
      <c r="UH20" s="37"/>
      <c r="UI20" s="37"/>
      <c r="UJ20" s="37"/>
      <c r="UK20" s="37"/>
      <c r="UL20" s="37"/>
      <c r="UM20" s="37"/>
      <c r="UN20" s="37"/>
      <c r="UO20" s="37"/>
      <c r="UP20" s="37"/>
      <c r="UQ20" s="37"/>
      <c r="UR20" s="37"/>
      <c r="US20" s="37"/>
      <c r="UT20" s="37"/>
      <c r="UU20" s="37"/>
      <c r="UV20" s="37"/>
      <c r="UW20" s="37"/>
      <c r="UX20" s="37"/>
      <c r="UY20" s="37"/>
      <c r="UZ20" s="37"/>
      <c r="VA20" s="37"/>
      <c r="VB20" s="37"/>
      <c r="VC20" s="37"/>
      <c r="VD20" s="37"/>
      <c r="VE20" s="37"/>
      <c r="VF20" s="37"/>
      <c r="VG20" s="37"/>
      <c r="VH20" s="37"/>
      <c r="VI20" s="37"/>
      <c r="VJ20" s="37"/>
      <c r="VK20" s="37"/>
      <c r="VL20" s="37"/>
      <c r="VM20" s="37"/>
      <c r="VN20" s="37"/>
      <c r="VO20" s="37"/>
      <c r="VP20" s="37"/>
      <c r="VQ20" s="37"/>
      <c r="VR20" s="37"/>
      <c r="VS20" s="37"/>
      <c r="VT20" s="37"/>
      <c r="VU20" s="37"/>
      <c r="VV20" s="37"/>
      <c r="VW20" s="37"/>
      <c r="VX20" s="37"/>
      <c r="VY20" s="37"/>
      <c r="VZ20" s="37"/>
      <c r="WA20" s="37"/>
      <c r="WB20" s="37"/>
      <c r="WC20" s="37"/>
      <c r="WD20" s="37"/>
      <c r="WE20" s="37"/>
      <c r="WF20" s="37"/>
      <c r="WG20" s="37"/>
      <c r="WH20" s="37"/>
      <c r="WI20" s="37"/>
      <c r="WJ20" s="37"/>
      <c r="WK20" s="37"/>
      <c r="WL20" s="37"/>
      <c r="WM20" s="37"/>
      <c r="WN20" s="37"/>
      <c r="WO20" s="37"/>
      <c r="WP20" s="37"/>
      <c r="WQ20" s="37"/>
      <c r="WR20" s="37"/>
      <c r="WS20" s="37"/>
      <c r="WT20" s="37"/>
      <c r="WU20" s="37"/>
      <c r="WV20" s="37"/>
      <c r="WW20" s="37"/>
      <c r="WX20" s="37"/>
      <c r="WY20" s="37"/>
      <c r="WZ20" s="37"/>
      <c r="XA20" s="37"/>
      <c r="XB20" s="37"/>
      <c r="XC20" s="37"/>
      <c r="XD20" s="37"/>
      <c r="XE20" s="37"/>
      <c r="XF20" s="37"/>
      <c r="XG20" s="37"/>
      <c r="XH20" s="37"/>
      <c r="XI20" s="37"/>
      <c r="XJ20" s="37"/>
      <c r="XK20" s="37"/>
      <c r="XL20" s="37"/>
      <c r="XM20" s="37"/>
      <c r="XN20" s="37"/>
      <c r="XO20" s="37"/>
      <c r="XP20" s="37"/>
      <c r="XQ20" s="37"/>
      <c r="XR20" s="37"/>
      <c r="XS20" s="37"/>
      <c r="XT20" s="37"/>
      <c r="XU20" s="37"/>
      <c r="XV20" s="37"/>
      <c r="XW20" s="37"/>
      <c r="XX20" s="37"/>
      <c r="XY20" s="37"/>
      <c r="XZ20" s="37"/>
      <c r="YA20" s="37"/>
      <c r="YB20" s="37"/>
      <c r="YC20" s="37"/>
      <c r="YD20" s="37"/>
      <c r="YE20" s="37"/>
      <c r="YF20" s="37"/>
      <c r="YG20" s="37"/>
      <c r="YH20" s="37"/>
      <c r="YI20" s="37"/>
      <c r="YJ20" s="37"/>
      <c r="YK20" s="37"/>
      <c r="YL20" s="37"/>
      <c r="YM20" s="37"/>
      <c r="YN20" s="37"/>
      <c r="YO20" s="37"/>
      <c r="YP20" s="37"/>
      <c r="YQ20" s="37"/>
      <c r="YR20" s="37"/>
      <c r="YS20" s="37"/>
      <c r="YT20" s="37"/>
      <c r="YU20" s="37"/>
      <c r="YV20" s="37"/>
      <c r="YW20" s="37"/>
      <c r="YX20" s="37"/>
      <c r="YY20" s="37"/>
      <c r="YZ20" s="37"/>
      <c r="ZA20" s="37"/>
      <c r="ZB20" s="37"/>
      <c r="ZC20" s="37"/>
      <c r="ZD20" s="37"/>
      <c r="ZE20" s="37"/>
      <c r="ZF20" s="37"/>
      <c r="ZG20" s="37"/>
      <c r="ZH20" s="37"/>
      <c r="ZI20" s="37"/>
      <c r="ZJ20" s="37"/>
      <c r="ZK20" s="37"/>
      <c r="ZL20" s="37"/>
      <c r="ZM20" s="37"/>
      <c r="ZN20" s="37"/>
      <c r="ZO20" s="37"/>
      <c r="ZP20" s="37"/>
      <c r="ZQ20" s="37"/>
      <c r="ZR20" s="37"/>
      <c r="ZS20" s="37"/>
      <c r="ZT20" s="37"/>
      <c r="ZU20" s="37"/>
      <c r="ZV20" s="37"/>
      <c r="ZW20" s="37"/>
      <c r="ZX20" s="37"/>
      <c r="ZY20" s="37"/>
      <c r="ZZ20" s="37"/>
      <c r="AAA20" s="37"/>
      <c r="AAB20" s="37"/>
      <c r="AAC20" s="37"/>
      <c r="AAD20" s="37"/>
      <c r="AAE20" s="37"/>
      <c r="AAF20" s="37"/>
      <c r="AAG20" s="37"/>
      <c r="AAH20" s="37"/>
      <c r="AAI20" s="37"/>
      <c r="AAJ20" s="37"/>
      <c r="AAK20" s="37"/>
      <c r="AAL20" s="37"/>
      <c r="AAM20" s="37"/>
      <c r="AAN20" s="37"/>
      <c r="AAO20" s="37"/>
      <c r="AAP20" s="37"/>
      <c r="AAQ20" s="37"/>
      <c r="AAR20" s="37"/>
      <c r="AAS20" s="37"/>
      <c r="AAT20" s="37"/>
      <c r="AAU20" s="37"/>
      <c r="AAV20" s="37"/>
      <c r="AAW20" s="37"/>
      <c r="AAX20" s="37"/>
      <c r="AAY20" s="37"/>
      <c r="AAZ20" s="37"/>
      <c r="ABA20" s="37"/>
      <c r="ABB20" s="37"/>
      <c r="ABC20" s="37"/>
      <c r="ABD20" s="37"/>
      <c r="ABE20" s="37"/>
      <c r="ABF20" s="37"/>
      <c r="ABG20" s="37"/>
      <c r="ABH20" s="37"/>
      <c r="ABI20" s="37"/>
      <c r="ABJ20" s="37"/>
      <c r="ABK20" s="37"/>
      <c r="ABL20" s="37"/>
      <c r="ABM20" s="37"/>
      <c r="ABN20" s="37"/>
      <c r="ABO20" s="37"/>
      <c r="ABP20" s="37"/>
      <c r="ABQ20" s="37"/>
      <c r="ABR20" s="37"/>
      <c r="ABS20" s="37"/>
      <c r="ABT20" s="37"/>
      <c r="ABU20" s="37"/>
      <c r="ABV20" s="37"/>
      <c r="ABW20" s="37"/>
      <c r="ABX20" s="37"/>
      <c r="ABY20" s="37"/>
      <c r="ABZ20" s="37"/>
      <c r="ACA20" s="37"/>
      <c r="ACB20" s="37"/>
      <c r="ACC20" s="37"/>
      <c r="ACD20" s="37"/>
      <c r="ACE20" s="37"/>
      <c r="ACF20" s="37"/>
      <c r="ACG20" s="37"/>
      <c r="ACH20" s="37"/>
      <c r="ACI20" s="37"/>
      <c r="ACJ20" s="37"/>
      <c r="ACK20" s="37"/>
      <c r="ACL20" s="37"/>
      <c r="ACM20" s="37"/>
      <c r="ACN20" s="37"/>
      <c r="ACO20" s="37"/>
      <c r="ACP20" s="37"/>
      <c r="ACQ20" s="37"/>
      <c r="ACR20" s="37"/>
      <c r="ACS20" s="37"/>
      <c r="ACT20" s="37"/>
      <c r="ACU20" s="37"/>
      <c r="ACV20" s="37"/>
      <c r="ACW20" s="37"/>
      <c r="ACX20" s="37"/>
      <c r="ACY20" s="37"/>
      <c r="ACZ20" s="37"/>
      <c r="ADA20" s="37"/>
      <c r="ADB20" s="37"/>
      <c r="ADC20" s="37"/>
      <c r="ADD20" s="37"/>
      <c r="ADE20" s="37"/>
      <c r="ADF20" s="37"/>
      <c r="ADG20" s="37"/>
      <c r="ADH20" s="37"/>
      <c r="ADI20" s="37"/>
      <c r="ADJ20" s="37"/>
      <c r="ADK20" s="37"/>
      <c r="ADL20" s="37"/>
      <c r="ADM20" s="37"/>
      <c r="ADN20" s="37"/>
      <c r="ADO20" s="37"/>
      <c r="ADP20" s="37"/>
      <c r="ADQ20" s="37"/>
      <c r="ADR20" s="37"/>
      <c r="ADS20" s="37"/>
      <c r="ADT20" s="37"/>
      <c r="ADU20" s="37"/>
      <c r="ADV20" s="37"/>
      <c r="ADW20" s="37"/>
      <c r="ADX20" s="37"/>
      <c r="ADY20" s="37"/>
      <c r="ADZ20" s="37"/>
      <c r="AEA20" s="37"/>
      <c r="AEB20" s="37"/>
      <c r="AEC20" s="37"/>
      <c r="AED20" s="37"/>
      <c r="AEE20" s="37"/>
      <c r="AEF20" s="37"/>
      <c r="AEG20" s="37"/>
      <c r="AEH20" s="37"/>
      <c r="AEI20" s="37"/>
      <c r="AEJ20" s="37"/>
      <c r="AEK20" s="37"/>
      <c r="AEL20" s="37"/>
      <c r="AEM20" s="37"/>
      <c r="AEN20" s="37"/>
      <c r="AEO20" s="37"/>
      <c r="AEP20" s="37"/>
      <c r="AEQ20" s="37"/>
      <c r="AER20" s="37"/>
      <c r="AES20" s="37"/>
      <c r="AET20" s="37"/>
      <c r="AEU20" s="37"/>
      <c r="AEV20" s="37"/>
      <c r="AEW20" s="37"/>
      <c r="AEX20" s="37"/>
      <c r="AEY20" s="37"/>
      <c r="AEZ20" s="37"/>
      <c r="AFA20" s="37"/>
      <c r="AFB20" s="37"/>
      <c r="AFC20" s="37"/>
      <c r="AFD20" s="37"/>
      <c r="AFE20" s="37"/>
      <c r="AFF20" s="37"/>
      <c r="AFG20" s="37"/>
      <c r="AFH20" s="37"/>
      <c r="AFI20" s="37"/>
      <c r="AFJ20" s="37"/>
      <c r="AFK20" s="37"/>
      <c r="AFL20" s="37"/>
      <c r="AFM20" s="37"/>
      <c r="AFN20" s="37"/>
      <c r="AFO20" s="37"/>
      <c r="AFP20" s="37"/>
      <c r="AFQ20" s="37"/>
      <c r="AFR20" s="37"/>
      <c r="AFS20" s="37"/>
      <c r="AFT20" s="37"/>
      <c r="AFU20" s="37"/>
      <c r="AFV20" s="37"/>
      <c r="AFW20" s="37"/>
      <c r="AFX20" s="37"/>
      <c r="AFY20" s="37"/>
      <c r="AFZ20" s="37"/>
      <c r="AGA20" s="37"/>
      <c r="AGB20" s="37"/>
      <c r="AGC20" s="37"/>
      <c r="AGD20" s="37"/>
      <c r="AGE20" s="37"/>
      <c r="AGF20" s="37"/>
      <c r="AGG20" s="37"/>
      <c r="AGH20" s="37"/>
      <c r="AGI20" s="37"/>
      <c r="AGJ20" s="37"/>
      <c r="AGK20" s="37"/>
      <c r="AGL20" s="37"/>
      <c r="AGM20" s="37"/>
      <c r="AGN20" s="37"/>
      <c r="AGO20" s="37"/>
      <c r="AGP20" s="37"/>
      <c r="AGQ20" s="37"/>
      <c r="AGR20" s="37"/>
      <c r="AGS20" s="37"/>
      <c r="AGT20" s="37"/>
      <c r="AGU20" s="37"/>
      <c r="AGV20" s="37"/>
      <c r="AGW20" s="37"/>
      <c r="AGX20" s="37"/>
      <c r="AGY20" s="37"/>
      <c r="AGZ20" s="37"/>
      <c r="AHA20" s="37"/>
      <c r="AHB20" s="37"/>
      <c r="AHC20" s="37"/>
      <c r="AHD20" s="37"/>
      <c r="AHE20" s="37"/>
      <c r="AHF20" s="37"/>
      <c r="AHG20" s="37"/>
      <c r="AHH20" s="37"/>
      <c r="AHI20" s="37"/>
      <c r="AHJ20" s="37"/>
      <c r="AHK20" s="37"/>
      <c r="AHL20" s="37"/>
      <c r="AHM20" s="37"/>
      <c r="AHN20" s="37"/>
      <c r="AHO20" s="37"/>
      <c r="AHP20" s="37"/>
      <c r="AHQ20" s="37"/>
      <c r="AHR20" s="37"/>
      <c r="AHS20" s="37"/>
      <c r="AHT20" s="37"/>
      <c r="AHU20" s="37"/>
      <c r="AHV20" s="37"/>
      <c r="AHW20" s="37"/>
      <c r="AHX20" s="37"/>
      <c r="AHY20" s="37"/>
      <c r="AHZ20" s="37"/>
      <c r="AIA20" s="37"/>
      <c r="AIB20" s="37"/>
      <c r="AIC20" s="37"/>
      <c r="AID20" s="37"/>
      <c r="AIE20" s="37"/>
      <c r="AIF20" s="37"/>
      <c r="AIG20" s="37"/>
      <c r="AIH20" s="37"/>
      <c r="AII20" s="37"/>
      <c r="AIJ20" s="37"/>
      <c r="AIK20" s="37"/>
      <c r="AIL20" s="37"/>
      <c r="AIM20" s="37"/>
      <c r="AIN20" s="37"/>
      <c r="AIO20" s="37"/>
      <c r="AIP20" s="37"/>
      <c r="AIQ20" s="37"/>
      <c r="AIR20" s="37"/>
      <c r="AIS20" s="37"/>
      <c r="AIT20" s="37"/>
      <c r="AIU20" s="37"/>
      <c r="AIV20" s="37"/>
      <c r="AIW20" s="37"/>
      <c r="AIX20" s="37"/>
      <c r="AIY20" s="37"/>
      <c r="AIZ20" s="37"/>
      <c r="AJA20" s="37"/>
      <c r="AJB20" s="37"/>
      <c r="AJC20" s="37"/>
      <c r="AJD20" s="37"/>
      <c r="AJE20" s="37"/>
      <c r="AJF20" s="37"/>
      <c r="AJG20" s="37"/>
      <c r="AJH20" s="37"/>
      <c r="AJI20" s="37"/>
      <c r="AJJ20" s="37"/>
      <c r="AJK20" s="37"/>
      <c r="AJL20" s="37"/>
      <c r="AJM20" s="37"/>
      <c r="AJN20" s="37"/>
      <c r="AJO20" s="37"/>
      <c r="AJP20" s="37"/>
      <c r="AJQ20" s="37"/>
      <c r="AJR20" s="37"/>
      <c r="AJS20" s="37"/>
      <c r="AJT20" s="37"/>
      <c r="AJU20" s="37"/>
      <c r="AJV20" s="37"/>
      <c r="AJW20" s="37"/>
      <c r="AJX20" s="37"/>
      <c r="AJY20" s="37"/>
      <c r="AJZ20" s="37"/>
      <c r="AKA20" s="37"/>
      <c r="AKB20" s="37"/>
      <c r="AKC20" s="37"/>
      <c r="AKD20" s="37"/>
      <c r="AKE20" s="37"/>
      <c r="AKF20" s="37"/>
      <c r="AKG20" s="37"/>
      <c r="AKH20" s="37"/>
      <c r="AKI20" s="37"/>
      <c r="AKJ20" s="37"/>
      <c r="AKK20" s="37"/>
      <c r="AKL20" s="37"/>
      <c r="AKM20" s="37"/>
      <c r="AKN20" s="37"/>
      <c r="AKO20" s="37"/>
      <c r="AKP20" s="37"/>
      <c r="AKQ20" s="37"/>
      <c r="AKR20" s="37"/>
      <c r="AKS20" s="37"/>
      <c r="AKT20" s="37"/>
      <c r="AKU20" s="37"/>
      <c r="AKV20" s="37"/>
      <c r="AKW20" s="37"/>
      <c r="AKX20" s="37"/>
      <c r="AKY20" s="37"/>
      <c r="AKZ20" s="37"/>
      <c r="ALA20" s="37"/>
      <c r="ALB20" s="37"/>
      <c r="ALC20" s="37"/>
      <c r="ALD20" s="37"/>
      <c r="ALE20" s="37"/>
      <c r="ALF20" s="37"/>
      <c r="ALG20" s="37"/>
      <c r="ALH20" s="37"/>
      <c r="ALI20" s="37"/>
      <c r="ALJ20" s="37"/>
      <c r="ALK20" s="37"/>
      <c r="ALL20" s="37"/>
      <c r="ALM20" s="37"/>
      <c r="ALN20" s="37"/>
      <c r="ALO20" s="37"/>
      <c r="ALP20" s="37"/>
      <c r="ALQ20" s="37"/>
      <c r="ALR20" s="37"/>
      <c r="ALS20" s="37"/>
      <c r="ALT20" s="37"/>
      <c r="ALU20" s="37"/>
    </row>
    <row r="21" spans="1:1009" s="26" customFormat="1" ht="33.75" customHeight="1" thickTop="1" x14ac:dyDescent="0.2">
      <c r="A21" s="22" t="s">
        <v>12</v>
      </c>
      <c r="B21" s="23" t="s">
        <v>13</v>
      </c>
      <c r="C21" s="23" t="s">
        <v>14</v>
      </c>
      <c r="D21" s="23" t="s">
        <v>15</v>
      </c>
      <c r="E21" s="23" t="s">
        <v>16</v>
      </c>
      <c r="F21" s="23" t="s">
        <v>17</v>
      </c>
      <c r="G21" s="23" t="s">
        <v>18</v>
      </c>
      <c r="H21" s="23" t="s">
        <v>19</v>
      </c>
      <c r="I21" s="24" t="s">
        <v>20</v>
      </c>
      <c r="J21" s="25" t="s">
        <v>21</v>
      </c>
    </row>
    <row r="22" spans="1:1009" s="26" customFormat="1" ht="21.75" customHeight="1" x14ac:dyDescent="0.2">
      <c r="A22" s="60">
        <v>1</v>
      </c>
      <c r="B22" s="61">
        <v>388</v>
      </c>
      <c r="C22" s="61"/>
      <c r="D22" s="62" t="s">
        <v>66</v>
      </c>
      <c r="E22" s="61">
        <v>1995</v>
      </c>
      <c r="F22" s="61" t="s">
        <v>23</v>
      </c>
      <c r="G22" s="61" t="s">
        <v>52</v>
      </c>
      <c r="H22" s="61" t="s">
        <v>53</v>
      </c>
      <c r="I22" s="63"/>
      <c r="J22" s="64"/>
    </row>
    <row r="23" spans="1:1009" s="26" customFormat="1" ht="21.75" customHeight="1" x14ac:dyDescent="0.2">
      <c r="A23" s="60">
        <v>2</v>
      </c>
      <c r="B23" s="61">
        <v>387</v>
      </c>
      <c r="C23" s="61"/>
      <c r="D23" s="62" t="s">
        <v>67</v>
      </c>
      <c r="E23" s="61">
        <v>2000</v>
      </c>
      <c r="F23" s="61" t="s">
        <v>23</v>
      </c>
      <c r="G23" s="61" t="s">
        <v>52</v>
      </c>
      <c r="H23" s="61" t="s">
        <v>53</v>
      </c>
      <c r="I23" s="63"/>
      <c r="J23" s="64"/>
    </row>
    <row r="24" spans="1:1009" s="26" customFormat="1" ht="21.75" customHeight="1" x14ac:dyDescent="0.2">
      <c r="A24" s="60">
        <v>3</v>
      </c>
      <c r="B24" s="61">
        <v>859</v>
      </c>
      <c r="C24" s="61"/>
      <c r="D24" s="62" t="s">
        <v>68</v>
      </c>
      <c r="E24" s="61">
        <v>1990</v>
      </c>
      <c r="F24" s="61" t="s">
        <v>23</v>
      </c>
      <c r="G24" s="61" t="s">
        <v>52</v>
      </c>
      <c r="H24" s="61" t="s">
        <v>53</v>
      </c>
      <c r="I24" s="63"/>
      <c r="J24" s="64"/>
    </row>
    <row r="25" spans="1:1009" s="26" customFormat="1" ht="21.75" customHeight="1" x14ac:dyDescent="0.2">
      <c r="A25" s="60">
        <v>4</v>
      </c>
      <c r="B25" s="61">
        <v>383</v>
      </c>
      <c r="C25" s="61"/>
      <c r="D25" s="62" t="s">
        <v>69</v>
      </c>
      <c r="E25" s="61">
        <v>1995</v>
      </c>
      <c r="F25" s="61" t="s">
        <v>23</v>
      </c>
      <c r="G25" s="61" t="s">
        <v>52</v>
      </c>
      <c r="H25" s="61" t="s">
        <v>53</v>
      </c>
      <c r="I25" s="63"/>
      <c r="J25" s="64"/>
    </row>
    <row r="26" spans="1:1009" ht="7.5" customHeight="1" thickBot="1" x14ac:dyDescent="0.25">
      <c r="A26" s="27"/>
      <c r="B26" s="28"/>
      <c r="C26" s="28"/>
      <c r="D26" s="29"/>
      <c r="E26" s="30"/>
      <c r="F26" s="31"/>
      <c r="G26" s="30"/>
      <c r="H26" s="30"/>
      <c r="I26" s="32"/>
      <c r="J26" s="32"/>
    </row>
    <row r="27" spans="1:1009" ht="13.5" thickTop="1" x14ac:dyDescent="0.2">
      <c r="A27" s="81" t="s">
        <v>24</v>
      </c>
      <c r="B27" s="81"/>
      <c r="C27" s="81"/>
      <c r="D27" s="81"/>
      <c r="E27" s="45"/>
      <c r="F27" s="45"/>
      <c r="G27" s="45"/>
      <c r="H27" s="82" t="s">
        <v>25</v>
      </c>
      <c r="I27" s="82"/>
      <c r="J27" s="82"/>
    </row>
    <row r="28" spans="1:1009" ht="15" x14ac:dyDescent="0.2">
      <c r="A28" s="33" t="s">
        <v>51</v>
      </c>
      <c r="B28" s="34"/>
      <c r="C28" s="46"/>
      <c r="D28" s="35"/>
      <c r="E28" s="47"/>
      <c r="F28" s="47"/>
      <c r="G28" s="48" t="s">
        <v>26</v>
      </c>
      <c r="H28" s="59">
        <v>1</v>
      </c>
      <c r="I28" s="48" t="s">
        <v>22</v>
      </c>
      <c r="J28" s="51">
        <f>COUNTIF(F$21:F25,"МС")</f>
        <v>0</v>
      </c>
    </row>
    <row r="29" spans="1:1009" ht="15" x14ac:dyDescent="0.2">
      <c r="A29" s="33" t="s">
        <v>41</v>
      </c>
      <c r="B29" s="34"/>
      <c r="C29" s="49"/>
      <c r="D29" s="35"/>
      <c r="E29" s="44"/>
      <c r="F29" s="44"/>
      <c r="G29" s="48" t="s">
        <v>27</v>
      </c>
      <c r="H29" s="52">
        <f>H30+H34</f>
        <v>4</v>
      </c>
      <c r="I29" s="48" t="s">
        <v>23</v>
      </c>
      <c r="J29" s="51">
        <f>COUNTIF(F$20:F25,"КМС")</f>
        <v>4</v>
      </c>
    </row>
    <row r="30" spans="1:1009" ht="15" x14ac:dyDescent="0.2">
      <c r="A30" s="33" t="s">
        <v>42</v>
      </c>
      <c r="B30" s="34"/>
      <c r="C30" s="50"/>
      <c r="D30" s="35"/>
      <c r="E30" s="44"/>
      <c r="F30" s="44"/>
      <c r="G30" s="48" t="s">
        <v>28</v>
      </c>
      <c r="H30" s="52">
        <f>H31+H32+H33</f>
        <v>4</v>
      </c>
      <c r="I30" s="48" t="s">
        <v>31</v>
      </c>
      <c r="J30" s="51">
        <f>COUNTIF(F$20:F26,"1 СР")</f>
        <v>0</v>
      </c>
    </row>
    <row r="31" spans="1:1009" ht="15" x14ac:dyDescent="0.2">
      <c r="A31" s="33" t="s">
        <v>43</v>
      </c>
      <c r="B31" s="34"/>
      <c r="C31" s="50"/>
      <c r="D31" s="35"/>
      <c r="E31" s="44"/>
      <c r="F31" s="44"/>
      <c r="G31" s="48" t="s">
        <v>29</v>
      </c>
      <c r="H31" s="52">
        <f>COUNT(A10:A90)</f>
        <v>4</v>
      </c>
      <c r="I31" s="48" t="s">
        <v>33</v>
      </c>
      <c r="J31" s="51">
        <f>COUNTIF(F$20:F27,"2 СР")</f>
        <v>0</v>
      </c>
    </row>
    <row r="32" spans="1:1009" ht="15" x14ac:dyDescent="0.2">
      <c r="A32" s="36"/>
      <c r="B32" s="34"/>
      <c r="C32" s="50"/>
      <c r="D32" s="35"/>
      <c r="E32" s="37"/>
      <c r="F32" s="37"/>
      <c r="G32" s="48" t="s">
        <v>30</v>
      </c>
      <c r="H32" s="52">
        <f>COUNTIF(A10:A89,"НФ")</f>
        <v>0</v>
      </c>
      <c r="I32" s="48" t="s">
        <v>35</v>
      </c>
      <c r="J32" s="51">
        <f>COUNTIF(F$20:F28,"3 СР")</f>
        <v>0</v>
      </c>
    </row>
    <row r="33" spans="1:10" x14ac:dyDescent="0.2">
      <c r="A33" s="38"/>
      <c r="B33" s="14"/>
      <c r="C33" s="14"/>
      <c r="D33" s="35"/>
      <c r="E33" s="37"/>
      <c r="F33" s="37"/>
      <c r="G33" s="48" t="s">
        <v>32</v>
      </c>
      <c r="H33" s="52">
        <f>COUNTIF(A10:A89,"ДСКВ")</f>
        <v>0</v>
      </c>
      <c r="I33" s="48" t="s">
        <v>54</v>
      </c>
      <c r="J33" s="51">
        <f>COUNTIF(F$20:F29,"1 сп.юн.р.")</f>
        <v>0</v>
      </c>
    </row>
    <row r="34" spans="1:10" ht="15" x14ac:dyDescent="0.2">
      <c r="A34" s="39"/>
      <c r="B34" s="34"/>
      <c r="C34" s="17"/>
      <c r="D34" s="35"/>
      <c r="E34" s="44"/>
      <c r="F34" s="44"/>
      <c r="G34" s="48" t="s">
        <v>34</v>
      </c>
      <c r="H34" s="52">
        <f>COUNTIF(A10:A89,"НС")</f>
        <v>0</v>
      </c>
      <c r="I34" s="48" t="s">
        <v>55</v>
      </c>
      <c r="J34" s="51">
        <f>COUNTIF(F$20:F30,"2 сп.юн.р.")</f>
        <v>0</v>
      </c>
    </row>
    <row r="35" spans="1:10" ht="5.25" customHeight="1" x14ac:dyDescent="0.2">
      <c r="A35" s="39"/>
      <c r="B35" s="34"/>
      <c r="C35" s="34"/>
      <c r="D35" s="34"/>
      <c r="E35" s="34"/>
      <c r="F35" s="34"/>
      <c r="G35" s="14"/>
      <c r="H35" s="14"/>
      <c r="I35" s="40"/>
      <c r="J35" s="41"/>
    </row>
    <row r="36" spans="1:10" x14ac:dyDescent="0.2">
      <c r="A36" s="83" t="s">
        <v>36</v>
      </c>
      <c r="B36" s="83"/>
      <c r="C36" s="83"/>
      <c r="D36" s="83"/>
      <c r="E36" s="84" t="s">
        <v>37</v>
      </c>
      <c r="F36" s="84"/>
      <c r="G36" s="84"/>
      <c r="H36" s="66" t="s">
        <v>38</v>
      </c>
      <c r="I36" s="85" t="s">
        <v>39</v>
      </c>
      <c r="J36" s="85"/>
    </row>
    <row r="37" spans="1:10" x14ac:dyDescent="0.2">
      <c r="A37" s="86"/>
      <c r="B37" s="86"/>
      <c r="C37" s="86"/>
      <c r="D37" s="86"/>
      <c r="E37" s="86"/>
      <c r="F37" s="87"/>
      <c r="G37" s="87"/>
      <c r="H37" s="87"/>
      <c r="I37" s="87"/>
      <c r="J37" s="87"/>
    </row>
    <row r="38" spans="1:10" x14ac:dyDescent="0.2">
      <c r="A38" s="42"/>
      <c r="B38" s="44"/>
      <c r="C38" s="44"/>
      <c r="D38" s="44"/>
      <c r="E38" s="44"/>
      <c r="F38" s="44"/>
      <c r="G38" s="44"/>
      <c r="H38" s="44"/>
      <c r="I38" s="44"/>
      <c r="J38" s="43"/>
    </row>
    <row r="39" spans="1:10" x14ac:dyDescent="0.2">
      <c r="A39" s="42"/>
      <c r="B39" s="44"/>
      <c r="C39" s="44"/>
      <c r="D39" s="44"/>
      <c r="E39" s="44"/>
      <c r="F39" s="44"/>
      <c r="G39" s="44"/>
      <c r="H39" s="44"/>
      <c r="I39" s="44"/>
      <c r="J39" s="43"/>
    </row>
    <row r="40" spans="1:10" x14ac:dyDescent="0.2">
      <c r="A40" s="42"/>
      <c r="B40" s="44"/>
      <c r="C40" s="44"/>
      <c r="D40" s="44"/>
      <c r="E40" s="44"/>
      <c r="F40" s="44"/>
      <c r="G40" s="44"/>
      <c r="H40" s="44"/>
      <c r="I40" s="44"/>
      <c r="J40" s="43"/>
    </row>
    <row r="41" spans="1:10" x14ac:dyDescent="0.2">
      <c r="A41" s="42"/>
      <c r="B41" s="44"/>
      <c r="C41" s="44"/>
      <c r="D41" s="44"/>
      <c r="E41" s="44"/>
      <c r="F41" s="44"/>
      <c r="G41" s="44"/>
      <c r="H41" s="44"/>
      <c r="I41" s="44"/>
      <c r="J41" s="43"/>
    </row>
    <row r="42" spans="1:10" ht="13.5" thickBot="1" x14ac:dyDescent="0.25">
      <c r="A42" s="88"/>
      <c r="B42" s="88"/>
      <c r="C42" s="88"/>
      <c r="D42" s="88"/>
      <c r="E42" s="89" t="str">
        <f>H17</f>
        <v>САВИН А.В. (2К, г. Ангарск)</v>
      </c>
      <c r="F42" s="89"/>
      <c r="G42" s="89"/>
      <c r="H42" s="67" t="str">
        <f>H18</f>
        <v>БОГАТЫРЕВ Д.П. (ВК, г.Иркутск)</v>
      </c>
      <c r="I42" s="90" t="str">
        <f>H19</f>
        <v>ПОЛЯКОВ В.В. (1К, г. Омск)</v>
      </c>
      <c r="J42" s="90"/>
    </row>
    <row r="43" spans="1:10" ht="13.5" thickTop="1" x14ac:dyDescent="0.2"/>
  </sheetData>
  <mergeCells count="26">
    <mergeCell ref="A37:E37"/>
    <mergeCell ref="F37:J37"/>
    <mergeCell ref="A42:D42"/>
    <mergeCell ref="E42:G42"/>
    <mergeCell ref="I42:J42"/>
    <mergeCell ref="A27:D27"/>
    <mergeCell ref="H27:J27"/>
    <mergeCell ref="A36:D36"/>
    <mergeCell ref="E36:G36"/>
    <mergeCell ref="I36:J36"/>
    <mergeCell ref="A11:J11"/>
    <mergeCell ref="A12:J12"/>
    <mergeCell ref="A13:D13"/>
    <mergeCell ref="A14:D14"/>
    <mergeCell ref="A15:H15"/>
    <mergeCell ref="I15:J15"/>
    <mergeCell ref="A6:J6"/>
    <mergeCell ref="A7:J7"/>
    <mergeCell ref="A8:J8"/>
    <mergeCell ref="A9:J9"/>
    <mergeCell ref="A10:J10"/>
    <mergeCell ref="A1:J1"/>
    <mergeCell ref="A2:J2"/>
    <mergeCell ref="A3:J3"/>
    <mergeCell ref="A4:J4"/>
    <mergeCell ref="A5:J5"/>
  </mergeCells>
  <printOptions horizontalCentered="1"/>
  <pageMargins left="0.196527777777778" right="0.196527777777778" top="0.64583333333333304" bottom="0.59027777777777801" header="0.21319444444444399" footer="0.118055555555556"/>
  <pageSetup paperSize="9" scale="62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классик</vt:lpstr>
      <vt:lpstr>'Итог прот ВМХ гонка классик'!Заголовки_для_печати</vt:lpstr>
      <vt:lpstr>'Итог прот ВМХ гонка классик'!Область_печати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revision>1</cp:revision>
  <cp:lastPrinted>2021-12-27T09:18:49Z</cp:lastPrinted>
  <dcterms:created xsi:type="dcterms:W3CDTF">1996-10-08T23:32:33Z</dcterms:created>
  <dcterms:modified xsi:type="dcterms:W3CDTF">2022-08-01T10:47:55Z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