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Новосибирск ВС\Новосиб 2025\ПРОТОКОЛЫ\"/>
    </mc:Choice>
  </mc:AlternateContent>
  <xr:revisionPtr revIDLastSave="0" documentId="13_ncr:1_{DEAA9043-21A9-48C1-A225-953B933B2629}" xr6:coauthVersionLast="47" xr6:coauthVersionMax="47" xr10:uidLastSave="{00000000-0000-0000-0000-000000000000}"/>
  <bookViews>
    <workbookView xWindow="-110" yWindow="-110" windowWidth="19420" windowHeight="10300" xr2:uid="{CA40809E-E11F-49B5-913C-7D0E95B1E5AA}"/>
  </bookViews>
  <sheets>
    <sheet name=" инд.гонка Д 15-16 лет " sheetId="1" r:id="rId1"/>
    <sheet name=" инд.гонка Ю15-16 лет" sheetId="2" r:id="rId2"/>
    <sheet name=" инд.гонка Д17-18" sheetId="3" r:id="rId3"/>
    <sheet name=" инд.гонка Ю17-18" sheetId="4" r:id="rId4"/>
  </sheets>
  <externalReferences>
    <externalReference r:id="rId5"/>
  </externalReferences>
  <definedNames>
    <definedName name="_xlnm.Print_Titles" localSheetId="0">' инд.гонка Д 15-16 лет '!$21:$22</definedName>
    <definedName name="_xlnm.Print_Titles" localSheetId="2">' инд.гонка Д17-18'!$21:$22</definedName>
    <definedName name="_xlnm.Print_Titles" localSheetId="1">' инд.гонка Ю15-16 лет'!$21:$22</definedName>
    <definedName name="_xlnm.Print_Titles" localSheetId="3">' инд.гонка Ю17-18'!$21:$22</definedName>
    <definedName name="_xlnm.Print_Area" localSheetId="0">' инд.гонка Д 15-16 лет '!$A$1:$L$74</definedName>
    <definedName name="_xlnm.Print_Area" localSheetId="2">' инд.гонка Д17-18'!$A$1:$L$60</definedName>
    <definedName name="_xlnm.Print_Area" localSheetId="1">' инд.гонка Ю15-16 лет'!$A$1:$L$81</definedName>
    <definedName name="_xlnm.Print_Area" localSheetId="3">' инд.гонка Ю17-18'!$A$1:$L$67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4" l="1"/>
  <c r="I40" i="4"/>
  <c r="I39" i="4"/>
  <c r="I38" i="4"/>
  <c r="I36" i="4" a="1"/>
  <c r="I36" i="4" s="1"/>
  <c r="I35" i="4" a="1"/>
  <c r="I35" i="4" s="1"/>
  <c r="I34" i="4" a="1"/>
  <c r="I34" i="4" s="1"/>
  <c r="J30" i="4"/>
  <c r="I30" i="4"/>
  <c r="G30" i="4"/>
  <c r="F30" i="4"/>
  <c r="E30" i="4"/>
  <c r="D30" i="4"/>
  <c r="C30" i="4"/>
  <c r="J29" i="4"/>
  <c r="I29" i="4"/>
  <c r="G29" i="4"/>
  <c r="F29" i="4"/>
  <c r="E29" i="4"/>
  <c r="D29" i="4"/>
  <c r="C29" i="4"/>
  <c r="J28" i="4"/>
  <c r="I28" i="4"/>
  <c r="G28" i="4"/>
  <c r="F28" i="4"/>
  <c r="E28" i="4"/>
  <c r="D28" i="4"/>
  <c r="C28" i="4"/>
  <c r="J27" i="4"/>
  <c r="I27" i="4"/>
  <c r="G27" i="4"/>
  <c r="F27" i="4"/>
  <c r="E27" i="4"/>
  <c r="D27" i="4"/>
  <c r="C27" i="4"/>
  <c r="J26" i="4"/>
  <c r="I26" i="4"/>
  <c r="G26" i="4"/>
  <c r="F26" i="4"/>
  <c r="E26" i="4"/>
  <c r="D26" i="4"/>
  <c r="C26" i="4"/>
  <c r="J25" i="4"/>
  <c r="I25" i="4"/>
  <c r="G25" i="4"/>
  <c r="F25" i="4"/>
  <c r="E25" i="4"/>
  <c r="D25" i="4"/>
  <c r="C25" i="4"/>
  <c r="J24" i="4"/>
  <c r="I24" i="4"/>
  <c r="G24" i="4"/>
  <c r="F24" i="4"/>
  <c r="E24" i="4"/>
  <c r="D24" i="4"/>
  <c r="C24" i="4"/>
  <c r="J23" i="4"/>
  <c r="G23" i="4"/>
  <c r="F23" i="4"/>
  <c r="L37" i="4" s="1"/>
  <c r="E23" i="4"/>
  <c r="D23" i="4"/>
  <c r="C23" i="4"/>
  <c r="D43" i="3"/>
  <c r="I34" i="3"/>
  <c r="I33" i="3"/>
  <c r="I32" i="3"/>
  <c r="I30" i="3" a="1"/>
  <c r="I30" i="3" s="1"/>
  <c r="I29" i="3" a="1"/>
  <c r="I29" i="3" s="1"/>
  <c r="I28" i="3" a="1"/>
  <c r="I28" i="3" s="1"/>
  <c r="J24" i="3"/>
  <c r="I24" i="3"/>
  <c r="G24" i="3"/>
  <c r="F24" i="3"/>
  <c r="E24" i="3"/>
  <c r="D24" i="3"/>
  <c r="C24" i="3"/>
  <c r="J23" i="3"/>
  <c r="G23" i="3"/>
  <c r="I27" i="3" s="1" a="1"/>
  <c r="I27" i="3" s="1"/>
  <c r="F23" i="3"/>
  <c r="L32" i="3" s="1"/>
  <c r="E23" i="3"/>
  <c r="D23" i="3"/>
  <c r="C23" i="3"/>
  <c r="D64" i="2"/>
  <c r="I55" i="2"/>
  <c r="I54" i="2"/>
  <c r="I53" i="2"/>
  <c r="I51" i="2" a="1"/>
  <c r="I51" i="2" s="1"/>
  <c r="I50" i="2" a="1"/>
  <c r="I50" i="2" s="1"/>
  <c r="I49" i="2" a="1"/>
  <c r="I49" i="2" s="1"/>
  <c r="G45" i="2"/>
  <c r="F45" i="2"/>
  <c r="E45" i="2"/>
  <c r="D45" i="2"/>
  <c r="C45" i="2"/>
  <c r="G44" i="2"/>
  <c r="F44" i="2"/>
  <c r="E44" i="2"/>
  <c r="D44" i="2"/>
  <c r="C44" i="2"/>
  <c r="J43" i="2"/>
  <c r="I43" i="2"/>
  <c r="G43" i="2"/>
  <c r="F43" i="2"/>
  <c r="E43" i="2"/>
  <c r="D43" i="2"/>
  <c r="C43" i="2"/>
  <c r="J42" i="2"/>
  <c r="I42" i="2"/>
  <c r="G42" i="2"/>
  <c r="F42" i="2"/>
  <c r="E42" i="2"/>
  <c r="D42" i="2"/>
  <c r="C42" i="2"/>
  <c r="J41" i="2"/>
  <c r="I41" i="2"/>
  <c r="G41" i="2"/>
  <c r="F41" i="2"/>
  <c r="E41" i="2"/>
  <c r="D41" i="2"/>
  <c r="C41" i="2"/>
  <c r="J40" i="2"/>
  <c r="I40" i="2"/>
  <c r="G40" i="2"/>
  <c r="F40" i="2"/>
  <c r="E40" i="2"/>
  <c r="D40" i="2"/>
  <c r="C40" i="2"/>
  <c r="J39" i="2"/>
  <c r="I39" i="2"/>
  <c r="G39" i="2"/>
  <c r="F39" i="2"/>
  <c r="E39" i="2"/>
  <c r="D39" i="2"/>
  <c r="C39" i="2"/>
  <c r="J38" i="2"/>
  <c r="I38" i="2"/>
  <c r="G38" i="2"/>
  <c r="F38" i="2"/>
  <c r="E38" i="2"/>
  <c r="D38" i="2"/>
  <c r="C38" i="2"/>
  <c r="J37" i="2"/>
  <c r="I37" i="2"/>
  <c r="G37" i="2"/>
  <c r="F37" i="2"/>
  <c r="E37" i="2"/>
  <c r="D37" i="2"/>
  <c r="C37" i="2"/>
  <c r="J36" i="2"/>
  <c r="I36" i="2"/>
  <c r="G36" i="2"/>
  <c r="F36" i="2"/>
  <c r="E36" i="2"/>
  <c r="D36" i="2"/>
  <c r="C36" i="2"/>
  <c r="J35" i="2"/>
  <c r="I35" i="2"/>
  <c r="G35" i="2"/>
  <c r="F35" i="2"/>
  <c r="E35" i="2"/>
  <c r="D35" i="2"/>
  <c r="C35" i="2"/>
  <c r="J34" i="2"/>
  <c r="I34" i="2"/>
  <c r="G34" i="2"/>
  <c r="F34" i="2"/>
  <c r="E34" i="2"/>
  <c r="D34" i="2"/>
  <c r="C34" i="2"/>
  <c r="J33" i="2"/>
  <c r="I33" i="2"/>
  <c r="G33" i="2"/>
  <c r="F33" i="2"/>
  <c r="E33" i="2"/>
  <c r="D33" i="2"/>
  <c r="C33" i="2"/>
  <c r="J32" i="2"/>
  <c r="I32" i="2"/>
  <c r="G32" i="2"/>
  <c r="F32" i="2"/>
  <c r="E32" i="2"/>
  <c r="D32" i="2"/>
  <c r="C32" i="2"/>
  <c r="J31" i="2"/>
  <c r="I31" i="2"/>
  <c r="G31" i="2"/>
  <c r="F31" i="2"/>
  <c r="E31" i="2"/>
  <c r="D31" i="2"/>
  <c r="C31" i="2"/>
  <c r="J30" i="2"/>
  <c r="I30" i="2"/>
  <c r="G30" i="2"/>
  <c r="F30" i="2"/>
  <c r="E30" i="2"/>
  <c r="D30" i="2"/>
  <c r="C30" i="2"/>
  <c r="J29" i="2"/>
  <c r="I29" i="2"/>
  <c r="G29" i="2"/>
  <c r="F29" i="2"/>
  <c r="E29" i="2"/>
  <c r="D29" i="2"/>
  <c r="C29" i="2"/>
  <c r="J28" i="2"/>
  <c r="I28" i="2"/>
  <c r="G28" i="2"/>
  <c r="F28" i="2"/>
  <c r="E28" i="2"/>
  <c r="D28" i="2"/>
  <c r="C28" i="2"/>
  <c r="J27" i="2"/>
  <c r="I27" i="2"/>
  <c r="G27" i="2"/>
  <c r="F27" i="2"/>
  <c r="E27" i="2"/>
  <c r="D27" i="2"/>
  <c r="C27" i="2"/>
  <c r="J26" i="2"/>
  <c r="I26" i="2"/>
  <c r="G26" i="2"/>
  <c r="F26" i="2"/>
  <c r="E26" i="2"/>
  <c r="D26" i="2"/>
  <c r="C26" i="2"/>
  <c r="J25" i="2"/>
  <c r="I25" i="2"/>
  <c r="G25" i="2"/>
  <c r="F25" i="2"/>
  <c r="E25" i="2"/>
  <c r="D25" i="2"/>
  <c r="C25" i="2"/>
  <c r="J24" i="2"/>
  <c r="I24" i="2"/>
  <c r="G24" i="2"/>
  <c r="F24" i="2"/>
  <c r="E24" i="2"/>
  <c r="D24" i="2"/>
  <c r="C24" i="2"/>
  <c r="J23" i="2"/>
  <c r="G23" i="2"/>
  <c r="F23" i="2"/>
  <c r="E23" i="2"/>
  <c r="D23" i="2"/>
  <c r="C23" i="2"/>
  <c r="D55" i="1"/>
  <c r="I46" i="1"/>
  <c r="I45" i="1"/>
  <c r="I44" i="1"/>
  <c r="I41" i="1" a="1"/>
  <c r="I41" i="1" s="1"/>
  <c r="I40" i="1" a="1"/>
  <c r="I40" i="1" s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I28" i="1"/>
  <c r="G28" i="1"/>
  <c r="F28" i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E24" i="1"/>
  <c r="D24" i="1"/>
  <c r="C24" i="1"/>
  <c r="J23" i="1"/>
  <c r="G23" i="1"/>
  <c r="F23" i="1"/>
  <c r="E23" i="1"/>
  <c r="D23" i="1"/>
  <c r="C23" i="1"/>
  <c r="L33" i="3" l="1"/>
  <c r="L28" i="3"/>
  <c r="L54" i="2"/>
  <c r="L42" i="1"/>
  <c r="I33" i="4" a="1"/>
  <c r="I33" i="4" s="1"/>
  <c r="I39" i="1" a="1"/>
  <c r="I39" i="1" s="1"/>
  <c r="L52" i="2"/>
  <c r="L30" i="3"/>
  <c r="I48" i="2" a="1"/>
  <c r="I48" i="2" s="1"/>
  <c r="L35" i="4"/>
  <c r="L44" i="1"/>
  <c r="L40" i="1"/>
  <c r="L33" i="4"/>
  <c r="L38" i="4"/>
  <c r="L48" i="2"/>
  <c r="L50" i="2"/>
  <c r="L53" i="2"/>
  <c r="L31" i="3"/>
  <c r="L39" i="4"/>
  <c r="L49" i="2"/>
  <c r="L41" i="1"/>
  <c r="L34" i="4"/>
  <c r="L36" i="4"/>
  <c r="L43" i="1"/>
  <c r="L51" i="2"/>
  <c r="L39" i="1"/>
  <c r="L45" i="1"/>
  <c r="L27" i="3"/>
  <c r="L2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<sst xmlns="http://schemas.openxmlformats.org/spreadsheetml/2006/main" count="257" uniqueCount="69">
  <si>
    <t>ВСЕРОССИЙСКИЕ СОРЕВНОВАНИЯ</t>
  </si>
  <si>
    <t>по велосипедному спорту</t>
  </si>
  <si>
    <t xml:space="preserve">ИТОГОВЫЙ ПРОТОКОЛ </t>
  </si>
  <si>
    <t>шоссе - индивидуальная гонка на время</t>
  </si>
  <si>
    <t>ДЕВУШКИ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</si>
  <si>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Новосибирск, р.п. Маслянино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</si>
  <si>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</t>
    </r>
  </si>
  <si>
    <t>№ ВРВС: 0080511611Я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</si>
  <si>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24 ИЮНЯ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</si>
  <si>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00м</t>
    </r>
  </si>
  <si>
    <t>№ ЕКП 2025: 2008540021030088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</si>
  <si>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</si>
  <si>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</si>
  <si>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</si>
  <si>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 НАЗВАНИЕ ТРАССЫ / РЕГ. НОМЕР:</t>
  </si>
  <si>
    <t>ГЛАВНЫЙ СУДЬЯ:</t>
  </si>
  <si>
    <t xml:space="preserve">ДОЦЕНКО С.А. (ВК, г. ОМСК) </t>
  </si>
  <si>
    <t xml:space="preserve"> МАКСИМАЛЬНЫЙ ПЕРЕПАД (HD):</t>
  </si>
  <si>
    <t>ГЛАВНЫЙ СЕКРЕТАРЬ:</t>
  </si>
  <si>
    <t>СЛАБКОВСКАЯ В.Н. ( ВК, г. ОМСК)</t>
  </si>
  <si>
    <t xml:space="preserve"> СУММА ПЕРЕПАДОВ (ТС):</t>
  </si>
  <si>
    <t>СУДЬЯ НА ФИНИШЕ:</t>
  </si>
  <si>
    <t xml:space="preserve">САВИЦКИЙ К.Н. (ВК, г. НОВОСИБИРСК) </t>
  </si>
  <si>
    <t xml:space="preserve"> ДЛИНА КРУГА/КРУГОВ:</t>
  </si>
  <si>
    <t>15 км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</si>
  <si>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</si>
  <si>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</si>
  <si>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</si>
  <si>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</si>
  <si>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</si>
  <si>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</si>
  <si>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</si>
  <si>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</si>
  <si>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</si>
  <si>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</si>
  <si>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</si>
  <si>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</si>
  <si>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</si>
  <si>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</si>
  <si>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</si>
  <si>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+22</t>
  </si>
  <si>
    <t>Субъектов РФ:</t>
  </si>
  <si>
    <t>ЗМС</t>
  </si>
  <si>
    <t>Влажность: 84%</t>
  </si>
  <si>
    <t>Заявлено:</t>
  </si>
  <si>
    <t>МСМК</t>
  </si>
  <si>
    <t>Осадки: ясно</t>
  </si>
  <si>
    <t>Стартовало:</t>
  </si>
  <si>
    <t>МС</t>
  </si>
  <si>
    <t>Ветер: 2 м/с (ю/з)</t>
  </si>
  <si>
    <t>Финишировало:</t>
  </si>
  <si>
    <t>КМС</t>
  </si>
  <si>
    <t>Лимит времени:</t>
  </si>
  <si>
    <t>0</t>
  </si>
  <si>
    <t>1 СР</t>
  </si>
  <si>
    <t>Н. финишировало:</t>
  </si>
  <si>
    <t>2 СР</t>
  </si>
  <si>
    <t>Дисквалифицировано:</t>
  </si>
  <si>
    <t>3 СР</t>
  </si>
  <si>
    <t>Н. стартовало:</t>
  </si>
  <si>
    <t>ТЕХНИЧЕСКИЙ ДЕЛЕГАТ</t>
  </si>
  <si>
    <t>ГЛАВНЫЙ СУДЬЯ</t>
  </si>
  <si>
    <t>ГЛАВНЫЙ СЕКРЕТАРЬ</t>
  </si>
  <si>
    <t>ЮНОШИ 15-16 ЛЕТ</t>
  </si>
  <si>
    <t>НФ</t>
  </si>
  <si>
    <t>НС</t>
  </si>
  <si>
    <t>ЮНИОРКИ 17-18 ЛЕТ</t>
  </si>
  <si>
    <t>ЮНИОРЫ 17-18 ЛЕТ</t>
  </si>
  <si>
    <t>20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</si>
</sst>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36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1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4" fillId="0" borderId="8" xfId="1" applyFont="1" applyBorder="1"/>
    <xf numFmtId="0" fontId="10" fillId="0" borderId="8" xfId="1" applyFont="1" applyBorder="1" applyAlignment="1">
      <alignment vertical="center"/>
    </xf>
    <xf numFmtId="21" fontId="10" fillId="0" borderId="8" xfId="1" applyNumberFormat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2" fontId="10" fillId="0" borderId="8" xfId="1" applyNumberFormat="1" applyFont="1" applyBorder="1" applyAlignment="1">
      <alignment horizontal="right" vertical="center"/>
    </xf>
    <xf numFmtId="0" fontId="1" fillId="0" borderId="8" xfId="1" applyFont="1" applyBorder="1" applyAlignment="1">
      <alignment horizontal="right" vertical="center"/>
    </xf>
    <xf numFmtId="2" fontId="9" fillId="0" borderId="9" xfId="1" applyNumberFormat="1" applyFont="1" applyBorder="1" applyAlignment="1">
      <alignment horizontal="right" vertical="center"/>
    </xf>
    <xf numFmtId="0" fontId="9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21" fontId="10" fillId="0" borderId="11" xfId="1" applyNumberFormat="1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2" fontId="10" fillId="0" borderId="11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2" fontId="9" fillId="0" borderId="12" xfId="1" applyNumberFormat="1" applyFont="1" applyBorder="1" applyAlignment="1">
      <alignment horizontal="right" vertical="center"/>
    </xf>
    <xf numFmtId="0" fontId="9" fillId="2" borderId="14" xfId="1" applyFont="1" applyFill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9" fillId="0" borderId="16" xfId="1" applyFont="1" applyBorder="1" applyAlignment="1">
      <alignment horizontal="left" vertical="center"/>
    </xf>
    <xf numFmtId="21" fontId="10" fillId="0" borderId="14" xfId="1" applyNumberFormat="1" applyFont="1" applyBorder="1" applyAlignment="1">
      <alignment horizontal="right" vertical="center"/>
    </xf>
    <xf numFmtId="49" fontId="10" fillId="0" borderId="14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right" vertical="center"/>
    </xf>
    <xf numFmtId="0" fontId="4" fillId="0" borderId="18" xfId="1" applyFont="1" applyBorder="1" applyAlignment="1">
      <alignment vertical="center"/>
    </xf>
    <xf numFmtId="0" fontId="10" fillId="0" borderId="14" xfId="1" applyFont="1" applyBorder="1" applyAlignment="1">
      <alignment horizontal="right"/>
    </xf>
    <xf numFmtId="0" fontId="1" fillId="0" borderId="14" xfId="1" applyFont="1" applyBorder="1" applyAlignment="1">
      <alignment horizontal="right" vertical="center"/>
    </xf>
    <xf numFmtId="2" fontId="1" fillId="0" borderId="14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vertical="center"/>
    </xf>
    <xf numFmtId="21" fontId="4" fillId="0" borderId="20" xfId="1" applyNumberFormat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2" fontId="11" fillId="0" borderId="20" xfId="1" applyNumberFormat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4" fillId="3" borderId="32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14" fontId="15" fillId="0" borderId="18" xfId="1" applyNumberFormat="1" applyFont="1" applyBorder="1" applyAlignment="1">
      <alignment horizontal="center" vertical="center" wrapText="1"/>
    </xf>
    <xf numFmtId="164" fontId="15" fillId="0" borderId="18" xfId="1" applyNumberFormat="1" applyFont="1" applyBorder="1" applyAlignment="1">
      <alignment horizontal="center" vertical="center" wrapText="1"/>
    </xf>
    <xf numFmtId="165" fontId="10" fillId="3" borderId="16" xfId="1" applyNumberFormat="1" applyFont="1" applyFill="1" applyBorder="1" applyAlignment="1">
      <alignment horizontal="center" vertical="center"/>
    </xf>
    <xf numFmtId="21" fontId="11" fillId="3" borderId="18" xfId="1" applyNumberFormat="1" applyFont="1" applyFill="1" applyBorder="1" applyAlignment="1">
      <alignment horizontal="center" vertical="center"/>
    </xf>
    <xf numFmtId="2" fontId="16" fillId="0" borderId="18" xfId="1" applyNumberFormat="1" applyFont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21" fontId="4" fillId="3" borderId="18" xfId="1" applyNumberFormat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2" xfId="1" applyFont="1" applyBorder="1" applyAlignment="1">
      <alignment horizontal="center" vertical="center" wrapText="1"/>
    </xf>
    <xf numFmtId="21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0" fontId="9" fillId="2" borderId="11" xfId="1" applyFont="1" applyFill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49" fontId="10" fillId="0" borderId="0" xfId="1" applyNumberFormat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 vertical="center"/>
    </xf>
    <xf numFmtId="21" fontId="4" fillId="0" borderId="11" xfId="1" applyNumberFormat="1" applyFont="1" applyBorder="1" applyAlignment="1">
      <alignment vertical="center"/>
    </xf>
    <xf numFmtId="2" fontId="4" fillId="0" borderId="11" xfId="1" applyNumberFormat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17" fillId="2" borderId="0" xfId="1" applyFont="1" applyFill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8" fillId="3" borderId="18" xfId="1" applyFont="1" applyFill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2" fontId="12" fillId="2" borderId="23" xfId="2" applyNumberFormat="1" applyFont="1" applyFill="1" applyBorder="1" applyAlignment="1">
      <alignment horizontal="center" vertical="center" wrapText="1"/>
    </xf>
    <xf numFmtId="2" fontId="12" fillId="2" borderId="28" xfId="2" applyNumberFormat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2" fontId="1" fillId="0" borderId="14" xfId="1" applyNumberFormat="1" applyFont="1" applyBorder="1" applyAlignment="1">
      <alignment horizontal="right" vertical="center"/>
    </xf>
    <xf numFmtId="2" fontId="1" fillId="0" borderId="17" xfId="1" applyNumberFormat="1" applyFont="1" applyBorder="1" applyAlignment="1">
      <alignment horizontal="right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2" fillId="2" borderId="24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21" fontId="12" fillId="2" borderId="24" xfId="2" applyNumberFormat="1" applyFont="1" applyFill="1" applyBorder="1" applyAlignment="1">
      <alignment horizontal="center" vertical="center" wrapText="1"/>
    </xf>
    <xf numFmtId="21" fontId="12" fillId="2" borderId="29" xfId="2" applyNumberFormat="1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12" fillId="2" borderId="30" xfId="2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3">
    <cellStyle name="Обычный" xfId="0" builtinId="0"/>
    <cellStyle name="Обычный 2" xfId="1" xr:uid="{245E7002-115C-4994-955B-475D41085740}"/>
    <cellStyle name="Обычный_Стартовый протокол Смирнов_20101106_Results" xfId="2" xr:uid="{6B1B0FC7-25BF-46AD-962F-FB251595AA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10" Type="http://schemas.microsoft.com/office/2007/relationships/hdphoto" Target="../media/hdphoto3.wdp"/><Relationship Id="rId4" Type="http://schemas.microsoft.com/office/2007/relationships/hdphoto" Target="../media/hdphoto1.wdp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10" Type="http://schemas.microsoft.com/office/2007/relationships/hdphoto" Target="../media/hdphoto3.wdp"/><Relationship Id="rId4" Type="http://schemas.microsoft.com/office/2007/relationships/hdphoto" Target="../media/hdphoto1.wdp"/><Relationship Id="rId9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10" Type="http://schemas.microsoft.com/office/2007/relationships/hdphoto" Target="../media/hdphoto3.wdp"/><Relationship Id="rId4" Type="http://schemas.microsoft.com/office/2007/relationships/hdphoto" Target="../media/hdphoto1.wdp"/><Relationship Id="rId9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10" Type="http://schemas.microsoft.com/office/2007/relationships/hdphoto" Target="../media/hdphoto3.wdp"/><Relationship Id="rId4" Type="http://schemas.microsoft.com/office/2007/relationships/hdphoto" Target="../media/hdphoto1.wdp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143495</xdr:colOff>
      <xdr:row>3</xdr:row>
      <xdr:rowOff>31750</xdr:rowOff>
    </xdr:from>
    <xdr:to>
      <xdr:col>2</xdr:col>
      <xdr:colOff>306661</xdr:colOff>
      <xdr:row>4</xdr:row>
      <xdr:rowOff>213611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2FD272-6780-489F-9498-6939B92AF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45" y="736600"/>
          <a:ext cx="709266" cy="416811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0</xdr:row>
      <xdr:rowOff>88589</xdr:rowOff>
    </xdr:from>
    <xdr:to>
      <xdr:col>2</xdr:col>
      <xdr:colOff>361950</xdr:colOff>
      <xdr:row>2</xdr:row>
      <xdr:rowOff>156417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4F00877-C99A-459F-A30E-311849BE1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1" y="88589"/>
          <a:ext cx="819149" cy="537728"/>
        </a:xfrm>
        <a:prstGeom prst="rect">
          <a:avLst/>
        </a:prstGeom>
      </xdr:spPr>
    </xdr:pic>
    <xdr:clientData/>
  </xdr:twoCellAnchor>
  <xdr:twoCellAnchor editAs="oneCell">
    <xdr:from>
      <xdr:col>8</xdr:col>
      <xdr:colOff>600603</xdr:colOff>
      <xdr:row>48</xdr:row>
      <xdr:rowOff>54680</xdr:rowOff>
    </xdr:from>
    <xdr:to>
      <xdr:col>10</xdr:col>
      <xdr:colOff>563562</xdr:colOff>
      <xdr:row>53</xdr:row>
      <xdr:rowOff>98378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3DC1CA1-2576-40AC-9553-BF12994F0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6853" y="10792530"/>
          <a:ext cx="1613959" cy="869198"/>
        </a:xfrm>
        <a:prstGeom prst="rect">
          <a:avLst/>
        </a:prstGeom>
      </xdr:spPr>
    </xdr:pic>
    <xdr:clientData/>
  </xdr:twoCellAnchor>
  <xdr:twoCellAnchor editAs="oneCell">
    <xdr:from>
      <xdr:col>3</xdr:col>
      <xdr:colOff>2415118</xdr:colOff>
      <xdr:row>48</xdr:row>
      <xdr:rowOff>104459</xdr:rowOff>
    </xdr:from>
    <xdr:to>
      <xdr:col>5</xdr:col>
      <xdr:colOff>157352</xdr:colOff>
      <xdr:row>53</xdr:row>
      <xdr:rowOff>71436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95B5A88-20D9-4EF1-A843-CC8C4A98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6018" y="10842309"/>
          <a:ext cx="1431584" cy="792477"/>
        </a:xfrm>
        <a:prstGeom prst="rect">
          <a:avLst/>
        </a:prstGeom>
      </xdr:spPr>
    </xdr:pic>
    <xdr:clientData/>
  </xdr:twoCellAnchor>
  <xdr:twoCellAnchor>
    <xdr:from>
      <xdr:col>10</xdr:col>
      <xdr:colOff>666750</xdr:colOff>
      <xdr:row>0</xdr:row>
      <xdr:rowOff>82550</xdr:rowOff>
    </xdr:from>
    <xdr:to>
      <xdr:col>11</xdr:col>
      <xdr:colOff>552450</xdr:colOff>
      <xdr:row>2</xdr:row>
      <xdr:rowOff>222186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A2437A4A-7896-4290-A4EA-44F054248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84000" y="82550"/>
          <a:ext cx="596900" cy="6095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654051</xdr:colOff>
      <xdr:row>2</xdr:row>
      <xdr:rowOff>234152</xdr:rowOff>
    </xdr:from>
    <xdr:to>
      <xdr:col>11</xdr:col>
      <xdr:colOff>527051</xdr:colOff>
      <xdr:row>5</xdr:row>
      <xdr:rowOff>0</xdr:rowOff>
    </xdr:to>
    <xdr:pic>
      <xdr:nvPicPr>
        <xdr:cNvPr id="7" name="Рисунок 6" descr="Рисунок 6">
          <a:extLst>
            <a:ext uri="{FF2B5EF4-FFF2-40B4-BE49-F238E27FC236}">
              <a16:creationId xmlns:a16="http://schemas.microsoft.com/office/drawing/2014/main" id="{DA473AF6-3A77-4538-BB94-01E2BC367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71301" y="704052"/>
          <a:ext cx="584200" cy="4706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6</xdr:col>
      <xdr:colOff>341313</xdr:colOff>
      <xdr:row>55</xdr:row>
      <xdr:rowOff>95250</xdr:rowOff>
    </xdr:from>
    <xdr:to>
      <xdr:col>7</xdr:col>
      <xdr:colOff>732897</xdr:colOff>
      <xdr:row>70</xdr:row>
      <xdr:rowOff>40415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A45723F-BCD3-45C2-BA50-4922E2EF1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313" y="12026900"/>
          <a:ext cx="2474384" cy="2428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143495</xdr:colOff>
      <xdr:row>3</xdr:row>
      <xdr:rowOff>31750</xdr:rowOff>
    </xdr:from>
    <xdr:to>
      <xdr:col>2</xdr:col>
      <xdr:colOff>306661</xdr:colOff>
      <xdr:row>4</xdr:row>
      <xdr:rowOff>213611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A0B37A-791D-408B-9502-E3EC8BA3A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45" y="736600"/>
          <a:ext cx="709266" cy="416811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0</xdr:row>
      <xdr:rowOff>88589</xdr:rowOff>
    </xdr:from>
    <xdr:to>
      <xdr:col>2</xdr:col>
      <xdr:colOff>361950</xdr:colOff>
      <xdr:row>2</xdr:row>
      <xdr:rowOff>156417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90013CE-2E16-4D19-9D42-3454FC35C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1" y="88589"/>
          <a:ext cx="819149" cy="537728"/>
        </a:xfrm>
        <a:prstGeom prst="rect">
          <a:avLst/>
        </a:prstGeom>
      </xdr:spPr>
    </xdr:pic>
    <xdr:clientData/>
  </xdr:twoCellAnchor>
  <xdr:twoCellAnchor editAs="oneCell">
    <xdr:from>
      <xdr:col>8</xdr:col>
      <xdr:colOff>799041</xdr:colOff>
      <xdr:row>57</xdr:row>
      <xdr:rowOff>70554</xdr:rowOff>
    </xdr:from>
    <xdr:to>
      <xdr:col>11</xdr:col>
      <xdr:colOff>4857</xdr:colOff>
      <xdr:row>62</xdr:row>
      <xdr:rowOff>87313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1C478FD-3E7C-4D4C-BBC9-767BD521F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9891" y="13323004"/>
          <a:ext cx="1568016" cy="842259"/>
        </a:xfrm>
        <a:prstGeom prst="rect">
          <a:avLst/>
        </a:prstGeom>
      </xdr:spPr>
    </xdr:pic>
    <xdr:clientData/>
  </xdr:twoCellAnchor>
  <xdr:twoCellAnchor editAs="oneCell">
    <xdr:from>
      <xdr:col>3</xdr:col>
      <xdr:colOff>2478617</xdr:colOff>
      <xdr:row>57</xdr:row>
      <xdr:rowOff>136210</xdr:rowOff>
    </xdr:from>
    <xdr:to>
      <xdr:col>5</xdr:col>
      <xdr:colOff>196498</xdr:colOff>
      <xdr:row>62</xdr:row>
      <xdr:rowOff>47626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B72723C-99F8-453D-83E3-94F4C446D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6967" y="13388660"/>
          <a:ext cx="1464381" cy="736916"/>
        </a:xfrm>
        <a:prstGeom prst="rect">
          <a:avLst/>
        </a:prstGeom>
      </xdr:spPr>
    </xdr:pic>
    <xdr:clientData/>
  </xdr:twoCellAnchor>
  <xdr:twoCellAnchor>
    <xdr:from>
      <xdr:col>10</xdr:col>
      <xdr:colOff>666750</xdr:colOff>
      <xdr:row>0</xdr:row>
      <xdr:rowOff>82550</xdr:rowOff>
    </xdr:from>
    <xdr:to>
      <xdr:col>11</xdr:col>
      <xdr:colOff>552450</xdr:colOff>
      <xdr:row>2</xdr:row>
      <xdr:rowOff>222186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E492D120-6A73-4E9C-8597-E9F296FFF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58600" y="82550"/>
          <a:ext cx="596900" cy="6095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654051</xdr:colOff>
      <xdr:row>2</xdr:row>
      <xdr:rowOff>234152</xdr:rowOff>
    </xdr:from>
    <xdr:to>
      <xdr:col>11</xdr:col>
      <xdr:colOff>527051</xdr:colOff>
      <xdr:row>5</xdr:row>
      <xdr:rowOff>0</xdr:rowOff>
    </xdr:to>
    <xdr:pic>
      <xdr:nvPicPr>
        <xdr:cNvPr id="7" name="Рисунок 6" descr="Рисунок 6">
          <a:extLst>
            <a:ext uri="{FF2B5EF4-FFF2-40B4-BE49-F238E27FC236}">
              <a16:creationId xmlns:a16="http://schemas.microsoft.com/office/drawing/2014/main" id="{79B42D96-EDE8-4E4F-9D41-FC55CB806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45901" y="704052"/>
          <a:ext cx="584200" cy="4706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6</xdr:col>
      <xdr:colOff>515938</xdr:colOff>
      <xdr:row>64</xdr:row>
      <xdr:rowOff>119063</xdr:rowOff>
    </xdr:from>
    <xdr:to>
      <xdr:col>8</xdr:col>
      <xdr:colOff>97897</xdr:colOff>
      <xdr:row>79</xdr:row>
      <xdr:rowOff>64228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A24859B-3D5A-425A-B158-DA29096A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7538" y="14565313"/>
          <a:ext cx="2471209" cy="24280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143495</xdr:colOff>
      <xdr:row>3</xdr:row>
      <xdr:rowOff>31750</xdr:rowOff>
    </xdr:from>
    <xdr:to>
      <xdr:col>2</xdr:col>
      <xdr:colOff>306661</xdr:colOff>
      <xdr:row>4</xdr:row>
      <xdr:rowOff>213611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EEE22E8-37F3-4D61-82C3-F29C7033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45" y="736600"/>
          <a:ext cx="709266" cy="416811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0</xdr:row>
      <xdr:rowOff>88589</xdr:rowOff>
    </xdr:from>
    <xdr:to>
      <xdr:col>2</xdr:col>
      <xdr:colOff>361950</xdr:colOff>
      <xdr:row>2</xdr:row>
      <xdr:rowOff>156417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7AD0C3E-6092-483B-9862-2FFEFA7E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1" y="88589"/>
          <a:ext cx="819149" cy="537728"/>
        </a:xfrm>
        <a:prstGeom prst="rect">
          <a:avLst/>
        </a:prstGeom>
      </xdr:spPr>
    </xdr:pic>
    <xdr:clientData/>
  </xdr:twoCellAnchor>
  <xdr:twoCellAnchor editAs="oneCell">
    <xdr:from>
      <xdr:col>8</xdr:col>
      <xdr:colOff>687915</xdr:colOff>
      <xdr:row>36</xdr:row>
      <xdr:rowOff>54679</xdr:rowOff>
    </xdr:from>
    <xdr:to>
      <xdr:col>10</xdr:col>
      <xdr:colOff>587374</xdr:colOff>
      <xdr:row>41</xdr:row>
      <xdr:rowOff>63866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90E2963-5A03-4171-A526-0172F25E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615" y="7439729"/>
          <a:ext cx="1550459" cy="834687"/>
        </a:xfrm>
        <a:prstGeom prst="rect">
          <a:avLst/>
        </a:prstGeom>
      </xdr:spPr>
    </xdr:pic>
    <xdr:clientData/>
  </xdr:twoCellAnchor>
  <xdr:twoCellAnchor editAs="oneCell">
    <xdr:from>
      <xdr:col>3</xdr:col>
      <xdr:colOff>2264305</xdr:colOff>
      <xdr:row>36</xdr:row>
      <xdr:rowOff>72710</xdr:rowOff>
    </xdr:from>
    <xdr:to>
      <xdr:col>5</xdr:col>
      <xdr:colOff>416052</xdr:colOff>
      <xdr:row>41</xdr:row>
      <xdr:rowOff>63500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00A24D1-0413-4B66-A6E7-16819A98B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905" y="7457760"/>
          <a:ext cx="1618847" cy="816290"/>
        </a:xfrm>
        <a:prstGeom prst="rect">
          <a:avLst/>
        </a:prstGeom>
      </xdr:spPr>
    </xdr:pic>
    <xdr:clientData/>
  </xdr:twoCellAnchor>
  <xdr:twoCellAnchor>
    <xdr:from>
      <xdr:col>10</xdr:col>
      <xdr:colOff>666750</xdr:colOff>
      <xdr:row>0</xdr:row>
      <xdr:rowOff>82550</xdr:rowOff>
    </xdr:from>
    <xdr:to>
      <xdr:col>11</xdr:col>
      <xdr:colOff>552450</xdr:colOff>
      <xdr:row>2</xdr:row>
      <xdr:rowOff>222186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0F83261D-BD3C-4BE9-AF1F-F5F1A4508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47450" y="82550"/>
          <a:ext cx="596900" cy="6095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654051</xdr:colOff>
      <xdr:row>2</xdr:row>
      <xdr:rowOff>234152</xdr:rowOff>
    </xdr:from>
    <xdr:to>
      <xdr:col>11</xdr:col>
      <xdr:colOff>527051</xdr:colOff>
      <xdr:row>5</xdr:row>
      <xdr:rowOff>0</xdr:rowOff>
    </xdr:to>
    <xdr:pic>
      <xdr:nvPicPr>
        <xdr:cNvPr id="7" name="Рисунок 6" descr="Рисунок 6">
          <a:extLst>
            <a:ext uri="{FF2B5EF4-FFF2-40B4-BE49-F238E27FC236}">
              <a16:creationId xmlns:a16="http://schemas.microsoft.com/office/drawing/2014/main" id="{7C29C450-95C7-48E3-8F08-B73B195DD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34751" y="704052"/>
          <a:ext cx="584200" cy="4706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6</xdr:col>
      <xdr:colOff>944562</xdr:colOff>
      <xdr:row>43</xdr:row>
      <xdr:rowOff>79376</xdr:rowOff>
    </xdr:from>
    <xdr:to>
      <xdr:col>8</xdr:col>
      <xdr:colOff>526521</xdr:colOff>
      <xdr:row>58</xdr:row>
      <xdr:rowOff>24541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4B28B6E-0446-4D7A-89F7-EC2A53759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5012" y="8658226"/>
          <a:ext cx="2471209" cy="2428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143495</xdr:colOff>
      <xdr:row>3</xdr:row>
      <xdr:rowOff>31750</xdr:rowOff>
    </xdr:from>
    <xdr:to>
      <xdr:col>2</xdr:col>
      <xdr:colOff>306661</xdr:colOff>
      <xdr:row>4</xdr:row>
      <xdr:rowOff>213611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3E8904C-D9AF-4DEB-8F88-CA788C7D2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45" y="736600"/>
          <a:ext cx="709266" cy="416811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0</xdr:row>
      <xdr:rowOff>88589</xdr:rowOff>
    </xdr:from>
    <xdr:to>
      <xdr:col>2</xdr:col>
      <xdr:colOff>361950</xdr:colOff>
      <xdr:row>2</xdr:row>
      <xdr:rowOff>156417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E694D0C-8B60-4304-AA16-145E56E4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1" y="88589"/>
          <a:ext cx="819149" cy="537728"/>
        </a:xfrm>
        <a:prstGeom prst="rect">
          <a:avLst/>
        </a:prstGeom>
      </xdr:spPr>
    </xdr:pic>
    <xdr:clientData/>
  </xdr:twoCellAnchor>
  <xdr:twoCellAnchor editAs="oneCell">
    <xdr:from>
      <xdr:col>8</xdr:col>
      <xdr:colOff>640290</xdr:colOff>
      <xdr:row>42</xdr:row>
      <xdr:rowOff>62616</xdr:rowOff>
    </xdr:from>
    <xdr:to>
      <xdr:col>10</xdr:col>
      <xdr:colOff>393021</xdr:colOff>
      <xdr:row>47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127E295-9D94-45C5-8A09-BD4369620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1440" y="9124066"/>
          <a:ext cx="1403731" cy="762884"/>
        </a:xfrm>
        <a:prstGeom prst="rect">
          <a:avLst/>
        </a:prstGeom>
      </xdr:spPr>
    </xdr:pic>
    <xdr:clientData/>
  </xdr:twoCellAnchor>
  <xdr:twoCellAnchor editAs="oneCell">
    <xdr:from>
      <xdr:col>4</xdr:col>
      <xdr:colOff>73556</xdr:colOff>
      <xdr:row>42</xdr:row>
      <xdr:rowOff>80647</xdr:rowOff>
    </xdr:from>
    <xdr:to>
      <xdr:col>5</xdr:col>
      <xdr:colOff>531495</xdr:colOff>
      <xdr:row>46</xdr:row>
      <xdr:rowOff>111125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AC932CC-5A96-4010-8C0A-F5EFF0FF1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4306" y="9142097"/>
          <a:ext cx="1372339" cy="690878"/>
        </a:xfrm>
        <a:prstGeom prst="rect">
          <a:avLst/>
        </a:prstGeom>
      </xdr:spPr>
    </xdr:pic>
    <xdr:clientData/>
  </xdr:twoCellAnchor>
  <xdr:twoCellAnchor>
    <xdr:from>
      <xdr:col>10</xdr:col>
      <xdr:colOff>666750</xdr:colOff>
      <xdr:row>0</xdr:row>
      <xdr:rowOff>82550</xdr:rowOff>
    </xdr:from>
    <xdr:to>
      <xdr:col>11</xdr:col>
      <xdr:colOff>552450</xdr:colOff>
      <xdr:row>2</xdr:row>
      <xdr:rowOff>222186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6FB71144-B216-461D-8C21-B3AB8AC61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18900" y="82550"/>
          <a:ext cx="596900" cy="6095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654051</xdr:colOff>
      <xdr:row>2</xdr:row>
      <xdr:rowOff>234152</xdr:rowOff>
    </xdr:from>
    <xdr:to>
      <xdr:col>11</xdr:col>
      <xdr:colOff>527051</xdr:colOff>
      <xdr:row>5</xdr:row>
      <xdr:rowOff>0</xdr:rowOff>
    </xdr:to>
    <xdr:pic>
      <xdr:nvPicPr>
        <xdr:cNvPr id="7" name="Рисунок 6" descr="Рисунок 6">
          <a:extLst>
            <a:ext uri="{FF2B5EF4-FFF2-40B4-BE49-F238E27FC236}">
              <a16:creationId xmlns:a16="http://schemas.microsoft.com/office/drawing/2014/main" id="{A591A3C8-608E-46A5-9581-BE23F0C33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06201" y="704052"/>
          <a:ext cx="584200" cy="4706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6</xdr:col>
      <xdr:colOff>926041</xdr:colOff>
      <xdr:row>48</xdr:row>
      <xdr:rowOff>57275</xdr:rowOff>
    </xdr:from>
    <xdr:to>
      <xdr:col>8</xdr:col>
      <xdr:colOff>508000</xdr:colOff>
      <xdr:row>63</xdr:row>
      <xdr:rowOff>2441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6E05497-DDEA-4A6C-A0C3-1E8DC5E31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7941" y="10147425"/>
          <a:ext cx="2471209" cy="2428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85;&#1086;&#1074;&#1086;&#1089;&#1080;&#107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3)"/>
      <sheetName val="список"/>
      <sheetName val=" НСО-инд.гонка Ю 13-14 лет"/>
      <sheetName val=" НСО-инд.гонка Д 13-14 лет"/>
      <sheetName val="стартовый инд."/>
      <sheetName val="спиУЧ"/>
      <sheetName val=" инд.гонка Д 15-16 лет "/>
      <sheetName val=" инд.гонка Ю15-16 лет"/>
      <sheetName val=" инд.гонка Д17-18"/>
      <sheetName val=" инд.гонка Ю17-18"/>
      <sheetName val=" г.г. -Д15-16 лет"/>
      <sheetName val=" г.г. -Ю15-16 лет "/>
      <sheetName val=" г.г. -Д17-18 лет"/>
      <sheetName val=" г.г. -Ю17-18 лет"/>
      <sheetName val="критериум Д.15-16"/>
      <sheetName val="критериум Ю.15-16"/>
      <sheetName val="критериум Ю.17-18"/>
      <sheetName val=" НСО-инд.гонка Ю15-16 лет (2)"/>
      <sheetName val="критериум Д.13-14НСО"/>
      <sheetName val="критериум Ю.13-14НСО"/>
      <sheetName val=" г.г. -Д13-14 лет НСО"/>
      <sheetName val=" г.г. -Ю13-14 лет НСО"/>
      <sheetName val=" г.г. -Ю15-16 летНСО"/>
      <sheetName val="критериум Д17-18 "/>
      <sheetName val="регистрация"/>
      <sheetName val="суммаличн1"/>
      <sheetName val="комзачем1"/>
      <sheetName val="Акт.гонщик 2этап"/>
      <sheetName val="Молодой.гонщик 2этап"/>
      <sheetName val="суммаличн2"/>
      <sheetName val="комзачем (2)"/>
      <sheetName val="3-этап г.г.  "/>
      <sheetName val="Акт.гонщик 3этап"/>
      <sheetName val="Акт.гонщик сумма"/>
      <sheetName val="суммаличн3"/>
      <sheetName val="комзачем (3)"/>
      <sheetName val="Молодой.гонщик 3 этап"/>
      <sheetName val="стартовый ком.гонка"/>
      <sheetName val="4-этап к.г."/>
      <sheetName val="Молодой.гонщик 4 этап"/>
      <sheetName val="ком.зачет"/>
      <sheetName val="суммаличн4"/>
      <sheetName val="комзачем (4)"/>
      <sheetName val="вк инд.гонка"/>
      <sheetName val="стартовый пара"/>
      <sheetName val="пара.ПОО юн.15-16"/>
      <sheetName val="Лист1"/>
      <sheetName val="скретч млД (2)"/>
      <sheetName val="4-этап к.г. (2)"/>
      <sheetName val="ГГ по очкам млЮ (2)"/>
      <sheetName val="ГГ по очкам млД (2)"/>
    </sheetNames>
    <definedNames>
      <definedName name="_xlnm.Print_Area" refersTo="='список'!$A$1:$G$83" sheetId="1"/>
    </defined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A2">
            <v>1</v>
          </cell>
          <cell r="B2" t="str">
            <v>КРАСЮК Варвара Владимировна</v>
          </cell>
          <cell r="C2">
            <v>10114286996</v>
          </cell>
          <cell r="D2">
            <v>39383</v>
          </cell>
          <cell r="E2" t="str">
            <v>КМС</v>
          </cell>
          <cell r="F2" t="str">
            <v>Кемеровская область</v>
          </cell>
          <cell r="G2" t="str">
            <v xml:space="preserve">МАУДО "СШОР № 2" </v>
          </cell>
        </row>
        <row r="3">
          <cell r="A3">
            <v>1</v>
          </cell>
          <cell r="B3" t="str">
            <v>ГЕРАСИМОВА Александра Павловна</v>
          </cell>
          <cell r="C3">
            <v>10128500934</v>
          </cell>
          <cell r="D3">
            <v>39652</v>
          </cell>
          <cell r="E3" t="str">
            <v>КМС</v>
          </cell>
          <cell r="F3" t="str">
            <v>Новосибирская область</v>
          </cell>
          <cell r="G3" t="str">
            <v>МБУ СШ "ТЭИС"</v>
          </cell>
        </row>
        <row r="4">
          <cell r="B4" t="str">
            <v>КОНОНЕНКО Максим Алексеевич</v>
          </cell>
          <cell r="C4">
            <v>10113103091</v>
          </cell>
          <cell r="D4">
            <v>39096</v>
          </cell>
          <cell r="E4" t="str">
            <v>КМС</v>
          </cell>
          <cell r="F4" t="str">
            <v>Самарская область</v>
          </cell>
          <cell r="G4" t="str">
            <v>ГАУ ДО СО СШОР № 7</v>
          </cell>
        </row>
        <row r="5">
          <cell r="B5" t="str">
            <v>ЛУЦЮК Владислав Юрьевич</v>
          </cell>
          <cell r="C5">
            <v>10128428283</v>
          </cell>
          <cell r="D5">
            <v>39257</v>
          </cell>
          <cell r="E5" t="str">
            <v>КМС</v>
          </cell>
          <cell r="F5" t="str">
            <v>Новосибирская область</v>
          </cell>
          <cell r="G5" t="str">
            <v>МБУ ДО СШ "ТЭИС"</v>
          </cell>
        </row>
        <row r="6">
          <cell r="B6" t="str">
            <v>СЕМЬЯНОВ Александр Андреевич</v>
          </cell>
          <cell r="C6">
            <v>10127677141</v>
          </cell>
          <cell r="D6">
            <v>39344</v>
          </cell>
          <cell r="E6" t="str">
            <v>КМС</v>
          </cell>
          <cell r="F6" t="str">
            <v>Новосибирская область</v>
          </cell>
          <cell r="G6" t="str">
            <v>МБУ ДО "СШ "Авангард" г. Бердск</v>
          </cell>
        </row>
        <row r="7">
          <cell r="B7" t="str">
            <v>ЗЫКОВ Николай Андреевич</v>
          </cell>
          <cell r="C7">
            <v>10117596114</v>
          </cell>
          <cell r="D7">
            <v>39367</v>
          </cell>
          <cell r="E7" t="str">
            <v>КМС</v>
          </cell>
          <cell r="F7" t="str">
            <v>Новосибирская область</v>
          </cell>
          <cell r="G7" t="str">
            <v>МБУ ДО СШ "ТЭИС"</v>
          </cell>
        </row>
        <row r="8">
          <cell r="B8" t="str">
            <v>ПОКРОВСКИЙ Владислав Михайлович</v>
          </cell>
          <cell r="C8">
            <v>10127677242</v>
          </cell>
          <cell r="D8">
            <v>39474</v>
          </cell>
          <cell r="E8" t="str">
            <v>1 СР</v>
          </cell>
          <cell r="F8" t="str">
            <v>Новосибирская область</v>
          </cell>
          <cell r="G8" t="str">
            <v>МБУ ДО "СШ "Авангард" г. Бердск</v>
          </cell>
        </row>
        <row r="9">
          <cell r="B9" t="str">
            <v>СПЕСИВЦЕВ Михаил Алексеевич</v>
          </cell>
          <cell r="C9">
            <v>10133001633</v>
          </cell>
          <cell r="D9">
            <v>39649</v>
          </cell>
          <cell r="E9" t="str">
            <v>КМС</v>
          </cell>
          <cell r="F9" t="str">
            <v>Кемеровская область</v>
          </cell>
          <cell r="G9" t="str">
            <v xml:space="preserve">МАУДО "СШОР № 2" </v>
          </cell>
        </row>
        <row r="10">
          <cell r="B10" t="str">
            <v>ШАПКИН Егор Иванович</v>
          </cell>
          <cell r="C10">
            <v>10130118511</v>
          </cell>
          <cell r="D10">
            <v>39785</v>
          </cell>
          <cell r="E10" t="str">
            <v>1 СР</v>
          </cell>
          <cell r="F10" t="str">
            <v>Новосибирская область</v>
          </cell>
          <cell r="G10" t="str">
            <v>МБУ ДО СШ "ТЭИС"</v>
          </cell>
        </row>
        <row r="11">
          <cell r="B11" t="str">
            <v>ГРЕЧКИН Максим Евгеньевич</v>
          </cell>
          <cell r="C11">
            <v>10141439926</v>
          </cell>
          <cell r="D11">
            <v>39795</v>
          </cell>
          <cell r="E11" t="str">
            <v>1 СР</v>
          </cell>
          <cell r="F11" t="str">
            <v>Новосибирская область</v>
          </cell>
          <cell r="G11" t="str">
            <v>МБУ ДО "СШ "Авангард" г. Бердск</v>
          </cell>
        </row>
        <row r="13">
          <cell r="A13">
            <v>1</v>
          </cell>
          <cell r="B13" t="str">
            <v>МАТУСЯ Дарья Кирилловна</v>
          </cell>
          <cell r="C13">
            <v>10142735581</v>
          </cell>
          <cell r="D13">
            <v>40182</v>
          </cell>
          <cell r="E13" t="str">
            <v>2 СР</v>
          </cell>
          <cell r="F13" t="str">
            <v>Омская область</v>
          </cell>
          <cell r="G13" t="str">
            <v>БУ ОО ДО "СШОР "Академия велоспорта"</v>
          </cell>
        </row>
        <row r="14">
          <cell r="A14">
            <v>1</v>
          </cell>
          <cell r="B14" t="str">
            <v>ЕФРЕМОВА Карина Владимировна</v>
          </cell>
          <cell r="C14">
            <v>10149843863</v>
          </cell>
          <cell r="D14">
            <v>40297</v>
          </cell>
          <cell r="E14" t="str">
            <v>КМС</v>
          </cell>
          <cell r="F14" t="str">
            <v>Кемеровская область</v>
          </cell>
          <cell r="G14" t="str">
            <v xml:space="preserve">МАУДО "СШОР № 2" </v>
          </cell>
        </row>
        <row r="15">
          <cell r="A15">
            <v>1</v>
          </cell>
          <cell r="B15" t="str">
            <v>ИВАНОВА Полина Андреевна</v>
          </cell>
          <cell r="C15">
            <v>10154047296</v>
          </cell>
          <cell r="D15">
            <v>40304</v>
          </cell>
          <cell r="E15" t="str">
            <v>2 СР</v>
          </cell>
          <cell r="F15" t="str">
            <v>Новосибирская область</v>
          </cell>
          <cell r="G15" t="str">
            <v>МБУ ДО "СШ "Авангард" г. Бердск</v>
          </cell>
        </row>
        <row r="16">
          <cell r="A16">
            <v>1</v>
          </cell>
          <cell r="B16" t="str">
            <v>ЛИПАТНИКОВА Яна Романовна</v>
          </cell>
          <cell r="C16">
            <v>10143131665</v>
          </cell>
          <cell r="D16">
            <v>40346</v>
          </cell>
          <cell r="E16" t="str">
            <v>КМС</v>
          </cell>
          <cell r="F16" t="str">
            <v>Новосибирская область</v>
          </cell>
          <cell r="G16" t="str">
            <v>МБУ ДО СШ "ТЭИС"</v>
          </cell>
        </row>
        <row r="17">
          <cell r="A17">
            <v>1</v>
          </cell>
          <cell r="B17" t="str">
            <v>РУДЕНКО Маргарита Андреевна</v>
          </cell>
          <cell r="C17">
            <v>10143130554</v>
          </cell>
          <cell r="D17">
            <v>40394</v>
          </cell>
          <cell r="E17" t="str">
            <v>КМС</v>
          </cell>
          <cell r="F17" t="str">
            <v>Новосибирская область</v>
          </cell>
          <cell r="G17" t="str">
            <v>МБУ ДО СШ "ТЭИС"</v>
          </cell>
        </row>
        <row r="18">
          <cell r="A18">
            <v>1</v>
          </cell>
          <cell r="B18" t="str">
            <v>ПЕРЕПЕЧИНА Евгения Михайловна</v>
          </cell>
          <cell r="C18">
            <v>10133869175</v>
          </cell>
          <cell r="D18">
            <v>40396</v>
          </cell>
          <cell r="E18" t="str">
            <v>1 СР</v>
          </cell>
          <cell r="F18" t="str">
            <v>Омская область</v>
          </cell>
          <cell r="G18" t="str">
            <v>БУ ОО ДО "СШОР "Академия велоспорта"</v>
          </cell>
        </row>
        <row r="19">
          <cell r="A19">
            <v>1</v>
          </cell>
          <cell r="B19" t="str">
            <v>СТЕПАНОВА Злата Сергеевна</v>
          </cell>
          <cell r="C19">
            <v>10133870084</v>
          </cell>
          <cell r="D19">
            <v>40430</v>
          </cell>
          <cell r="E19" t="str">
            <v>1 СР</v>
          </cell>
          <cell r="F19" t="str">
            <v>Омская область</v>
          </cell>
          <cell r="G19" t="str">
            <v>БУ ОО ДО "СШОР "Академия велоспорта"</v>
          </cell>
        </row>
        <row r="20">
          <cell r="A20">
            <v>1</v>
          </cell>
          <cell r="B20" t="str">
            <v>КИШЛАРЬ Ева Станиславовна</v>
          </cell>
          <cell r="C20">
            <v>10164839457</v>
          </cell>
          <cell r="D20">
            <v>40456</v>
          </cell>
          <cell r="E20" t="str">
            <v>2 СР</v>
          </cell>
          <cell r="F20" t="str">
            <v>Новосибирская область</v>
          </cell>
          <cell r="G20" t="str">
            <v>МБУ ДО СШ "ТЭИС"</v>
          </cell>
        </row>
        <row r="21">
          <cell r="A21">
            <v>1</v>
          </cell>
          <cell r="B21" t="str">
            <v>СЕРГЕЕВА София Александровна</v>
          </cell>
          <cell r="C21">
            <v>10146046315</v>
          </cell>
          <cell r="D21">
            <v>40493</v>
          </cell>
          <cell r="E21" t="str">
            <v>1 СР</v>
          </cell>
          <cell r="F21" t="str">
            <v>Новосибирская область</v>
          </cell>
          <cell r="G21" t="str">
            <v>МБУ ДО СШ "ТЭИС"</v>
          </cell>
        </row>
        <row r="22">
          <cell r="A22">
            <v>1</v>
          </cell>
          <cell r="B22" t="str">
            <v>СТУДЕНКОВА Ярослава Петровна</v>
          </cell>
          <cell r="C22">
            <v>10153618678</v>
          </cell>
          <cell r="D22">
            <v>40520</v>
          </cell>
          <cell r="E22" t="str">
            <v>2 СР</v>
          </cell>
          <cell r="F22" t="str">
            <v>Новосибирская область</v>
          </cell>
          <cell r="G22" t="str">
            <v>МБУ ДО СШ "ТЭИС"</v>
          </cell>
        </row>
        <row r="23">
          <cell r="A23">
            <v>1</v>
          </cell>
          <cell r="B23" t="str">
            <v>АНДРОНОВА Валерия Владимировна</v>
          </cell>
          <cell r="C23">
            <v>10156861411</v>
          </cell>
          <cell r="D23">
            <v>40605</v>
          </cell>
          <cell r="E23" t="str">
            <v>2 СР</v>
          </cell>
          <cell r="F23" t="str">
            <v>Новосибирская область</v>
          </cell>
          <cell r="G23" t="str">
            <v>МБУ ДО СШ "ТЭИС"</v>
          </cell>
        </row>
        <row r="24">
          <cell r="A24">
            <v>1</v>
          </cell>
          <cell r="B24" t="str">
            <v>ЯНУШКЕВИЧ Юлианна Валентиновна</v>
          </cell>
          <cell r="C24">
            <v>10149834163</v>
          </cell>
          <cell r="D24">
            <v>40676</v>
          </cell>
          <cell r="E24" t="str">
            <v>2 СР</v>
          </cell>
          <cell r="F24" t="str">
            <v>Омская область</v>
          </cell>
          <cell r="G24" t="str">
            <v>БУ ОО ДО "СШОР "Академия велоспорта"</v>
          </cell>
        </row>
        <row r="25">
          <cell r="A25">
            <v>1</v>
          </cell>
          <cell r="B25" t="str">
            <v>КЛОЧКО Алина Валерьевна</v>
          </cell>
          <cell r="C25">
            <v>10139109296</v>
          </cell>
          <cell r="D25">
            <v>40765</v>
          </cell>
          <cell r="E25" t="str">
            <v>1 СР</v>
          </cell>
          <cell r="F25" t="str">
            <v>Омская область</v>
          </cell>
          <cell r="G25" t="str">
            <v>БУ ОО ДО "СШОР "Академия велоспорта"</v>
          </cell>
        </row>
        <row r="26">
          <cell r="A26">
            <v>1</v>
          </cell>
          <cell r="B26" t="str">
            <v>ТИМОШЕНКО Александра Михайловна</v>
          </cell>
          <cell r="C26">
            <v>10154047300</v>
          </cell>
          <cell r="D26">
            <v>40422</v>
          </cell>
          <cell r="E26" t="str">
            <v>2 СР</v>
          </cell>
          <cell r="F26" t="str">
            <v>Новосибирская область</v>
          </cell>
          <cell r="G26" t="str">
            <v>МБУ ДО "СШ "Авангард" г. Бердск</v>
          </cell>
        </row>
        <row r="27">
          <cell r="B27" t="str">
            <v>КЕТЛЕР Лев Александрович</v>
          </cell>
          <cell r="C27">
            <v>10130778111</v>
          </cell>
          <cell r="D27">
            <v>39833</v>
          </cell>
          <cell r="E27" t="str">
            <v>1 СР</v>
          </cell>
          <cell r="F27" t="str">
            <v>Омская область</v>
          </cell>
          <cell r="G27" t="str">
            <v>БУ ОО ДО "СШОР "Академия велоспорта"</v>
          </cell>
        </row>
        <row r="28">
          <cell r="B28" t="str">
            <v>ПЕЧЕРИН Дмитрий Владиславович</v>
          </cell>
          <cell r="C28">
            <v>10149837294</v>
          </cell>
          <cell r="D28">
            <v>39867</v>
          </cell>
          <cell r="E28" t="str">
            <v>КМС</v>
          </cell>
          <cell r="F28" t="str">
            <v>Кемеровская область</v>
          </cell>
          <cell r="G28" t="str">
            <v xml:space="preserve">МАУДО "СШОР № 2" </v>
          </cell>
        </row>
        <row r="29">
          <cell r="B29" t="str">
            <v>ТЮСЕНКОВ Артем Александрович</v>
          </cell>
          <cell r="C29">
            <v>10115821620</v>
          </cell>
          <cell r="D29">
            <v>39890</v>
          </cell>
          <cell r="E29" t="str">
            <v>1 СР</v>
          </cell>
          <cell r="F29" t="str">
            <v>Омская область</v>
          </cell>
          <cell r="G29" t="str">
            <v>БУ ОО ДО "СШОР "Академия велоспорта"</v>
          </cell>
        </row>
        <row r="30">
          <cell r="B30" t="str">
            <v>ТЕТЕНКОВ Трофим Евгеньевич</v>
          </cell>
          <cell r="C30">
            <v>10140354435</v>
          </cell>
          <cell r="D30">
            <v>39903</v>
          </cell>
          <cell r="E30" t="str">
            <v>1 СР</v>
          </cell>
          <cell r="F30" t="str">
            <v>Новосибирская область</v>
          </cell>
          <cell r="G30" t="str">
            <v>МБУ ДО СШ "ТЭИС"</v>
          </cell>
        </row>
        <row r="31">
          <cell r="B31" t="str">
            <v>ФУКС Даниил Александрович</v>
          </cell>
          <cell r="C31">
            <v>10142530265</v>
          </cell>
          <cell r="D31">
            <v>40015</v>
          </cell>
          <cell r="E31" t="str">
            <v>1 СР</v>
          </cell>
          <cell r="F31" t="str">
            <v>Омская область</v>
          </cell>
          <cell r="G31" t="str">
            <v>БУ ОО ДО "СШОР "Академия велоспорта"</v>
          </cell>
        </row>
        <row r="32">
          <cell r="B32" t="str">
            <v>БЕЛОБОРОДОВ Вячеслав Ильич</v>
          </cell>
          <cell r="C32">
            <v>10141013934</v>
          </cell>
          <cell r="D32">
            <v>40016</v>
          </cell>
          <cell r="E32" t="str">
            <v>КМС</v>
          </cell>
          <cell r="F32" t="str">
            <v>Новосибирская область</v>
          </cell>
          <cell r="G32" t="str">
            <v>МБУ ДО СШ "ТЭИС"</v>
          </cell>
        </row>
        <row r="33">
          <cell r="B33" t="str">
            <v>ПРОТАСОВ Никита Евгеньевич</v>
          </cell>
          <cell r="C33">
            <v>10131029095</v>
          </cell>
          <cell r="D33">
            <v>40052</v>
          </cell>
          <cell r="E33" t="str">
            <v>2 СР</v>
          </cell>
          <cell r="F33" t="str">
            <v>Новосибирская область</v>
          </cell>
          <cell r="G33" t="str">
            <v>МБУ ДО "СШ "Авангард" г. Бердск</v>
          </cell>
        </row>
        <row r="34">
          <cell r="B34" t="str">
            <v>НЕМЧАНИНОВ Алексей Александрович</v>
          </cell>
          <cell r="C34">
            <v>10129901875</v>
          </cell>
          <cell r="D34">
            <v>40068</v>
          </cell>
          <cell r="E34" t="str">
            <v>1 СР</v>
          </cell>
          <cell r="F34" t="str">
            <v>Новосибирская область</v>
          </cell>
          <cell r="G34" t="str">
            <v>МБУ ДО СШ "ТЭИС"</v>
          </cell>
        </row>
        <row r="35">
          <cell r="B35" t="str">
            <v>ГРУДИНИН Егор Артемович</v>
          </cell>
          <cell r="D35">
            <v>40111</v>
          </cell>
          <cell r="E35" t="str">
            <v>2 СР</v>
          </cell>
          <cell r="F35" t="str">
            <v>Кемеровская область</v>
          </cell>
          <cell r="G35" t="str">
            <v xml:space="preserve">МАУДО "СШОР № 2" </v>
          </cell>
        </row>
        <row r="36">
          <cell r="B36" t="str">
            <v>ГОРОХ Кирилл Денисович</v>
          </cell>
          <cell r="C36">
            <v>10133681744</v>
          </cell>
          <cell r="D36">
            <v>40213</v>
          </cell>
          <cell r="E36" t="str">
            <v>1 СР</v>
          </cell>
          <cell r="F36" t="str">
            <v>Омская область</v>
          </cell>
          <cell r="G36" t="str">
            <v>БУ ДО г.Омска "СШОР № 8 им.В.Соколова"</v>
          </cell>
        </row>
        <row r="37">
          <cell r="B37" t="str">
            <v>ГОРСКИЙ Петр Александрович</v>
          </cell>
          <cell r="C37">
            <v>10143132675</v>
          </cell>
          <cell r="D37">
            <v>40219</v>
          </cell>
          <cell r="E37" t="str">
            <v>1 СР</v>
          </cell>
          <cell r="F37" t="str">
            <v>Новосибирская область</v>
          </cell>
          <cell r="G37" t="str">
            <v>МБУ ДО СШ "ТЭИС"</v>
          </cell>
        </row>
        <row r="38">
          <cell r="B38" t="str">
            <v>СЕРЕДА Матвей Станиславович</v>
          </cell>
          <cell r="C38">
            <v>10143134695</v>
          </cell>
          <cell r="D38">
            <v>40351</v>
          </cell>
          <cell r="E38" t="str">
            <v>2 СР</v>
          </cell>
          <cell r="F38" t="str">
            <v>Новосибирская область</v>
          </cell>
          <cell r="G38" t="str">
            <v>МБУ ДО СШ "ТЭИС"</v>
          </cell>
        </row>
        <row r="39">
          <cell r="B39" t="str">
            <v>КОЛОВОРОТНЫЙ Степан Антонович</v>
          </cell>
          <cell r="C39">
            <v>10150169522</v>
          </cell>
          <cell r="D39">
            <v>40354</v>
          </cell>
          <cell r="E39" t="str">
            <v>1 СР</v>
          </cell>
          <cell r="F39" t="str">
            <v>Омская область</v>
          </cell>
          <cell r="G39" t="str">
            <v>БУ ОО ДО "СШОР "Академия велоспорта"</v>
          </cell>
        </row>
        <row r="40">
          <cell r="B40" t="str">
            <v>ВОЛИК Даниил Евгеньевич</v>
          </cell>
          <cell r="C40">
            <v>10133949708</v>
          </cell>
          <cell r="D40">
            <v>40360</v>
          </cell>
          <cell r="E40" t="str">
            <v>1 СР</v>
          </cell>
          <cell r="F40" t="str">
            <v>Омская область</v>
          </cell>
          <cell r="G40" t="str">
            <v>БУ ОО ДО "СШОР "Академия велоспорта"</v>
          </cell>
        </row>
        <row r="41">
          <cell r="B41" t="str">
            <v>БУРТАСОВ Ростислав Александрович</v>
          </cell>
          <cell r="C41">
            <v>10164644245</v>
          </cell>
          <cell r="D41">
            <v>40365</v>
          </cell>
          <cell r="E41" t="str">
            <v>2 СР</v>
          </cell>
          <cell r="F41" t="str">
            <v>Новосибирская область</v>
          </cell>
          <cell r="G41" t="str">
            <v>МБУ ДО СШ "ТЭИС"</v>
          </cell>
        </row>
        <row r="42">
          <cell r="B42" t="str">
            <v>БРУЕВ Матвей Алексеевич</v>
          </cell>
          <cell r="C42">
            <v>10133971532</v>
          </cell>
          <cell r="D42">
            <v>40395</v>
          </cell>
          <cell r="E42" t="str">
            <v>1 СР</v>
          </cell>
          <cell r="F42" t="str">
            <v>Омская область</v>
          </cell>
          <cell r="G42" t="str">
            <v>БУ ОО ДО "СШОР "Академия велоспорта"</v>
          </cell>
        </row>
        <row r="43">
          <cell r="B43" t="str">
            <v>СИНИЦЫН Игорь Дмитриевич</v>
          </cell>
          <cell r="D43">
            <v>40406</v>
          </cell>
          <cell r="E43" t="str">
            <v>2 СР</v>
          </cell>
          <cell r="F43" t="str">
            <v>Новосибирская область</v>
          </cell>
          <cell r="G43" t="str">
            <v>МБУ ДО СШ "ТЭИС"</v>
          </cell>
        </row>
        <row r="44">
          <cell r="B44" t="str">
            <v>ПАРГАЧЕВСКИЙ Андрей Николаевич</v>
          </cell>
          <cell r="C44">
            <v>10131541781</v>
          </cell>
          <cell r="D44">
            <v>40422</v>
          </cell>
          <cell r="E44" t="str">
            <v>2 СР</v>
          </cell>
          <cell r="F44" t="str">
            <v>Новосибирская область</v>
          </cell>
          <cell r="G44" t="str">
            <v>МБУ ДО "СШ "Авангард" г. Бердск</v>
          </cell>
        </row>
        <row r="45">
          <cell r="B45" t="str">
            <v>АНОХИН Илья Сергеевич</v>
          </cell>
          <cell r="C45">
            <v>10153688501</v>
          </cell>
          <cell r="D45">
            <v>40444</v>
          </cell>
          <cell r="E45" t="str">
            <v>1 СР</v>
          </cell>
          <cell r="F45" t="str">
            <v>Новосибирская область</v>
          </cell>
          <cell r="G45" t="str">
            <v>МБУ ДО СШ "ТЭИС"</v>
          </cell>
        </row>
        <row r="46">
          <cell r="B46" t="str">
            <v>ЛЕОНОВ Степан Антонович</v>
          </cell>
          <cell r="C46">
            <v>10137061485</v>
          </cell>
          <cell r="D46">
            <v>40480</v>
          </cell>
          <cell r="E46" t="str">
            <v>КМС</v>
          </cell>
          <cell r="F46" t="str">
            <v>Кемеровская область</v>
          </cell>
          <cell r="G46" t="str">
            <v xml:space="preserve">МАУДО "СШОР № 2" </v>
          </cell>
        </row>
        <row r="47">
          <cell r="B47" t="str">
            <v>ГЛЕБОВ Денис Сергеевич</v>
          </cell>
          <cell r="C47">
            <v>10133791878</v>
          </cell>
          <cell r="D47">
            <v>40485</v>
          </cell>
          <cell r="E47" t="str">
            <v>1 СР</v>
          </cell>
          <cell r="F47" t="str">
            <v>Омская область</v>
          </cell>
          <cell r="G47" t="str">
            <v>БУ ОО ДО "СШОР "Академия велоспорта"</v>
          </cell>
        </row>
        <row r="48">
          <cell r="B48" t="str">
            <v>ПОНАМАРЕВ Кирилл Николаевич</v>
          </cell>
          <cell r="C48">
            <v>10146252641</v>
          </cell>
          <cell r="D48">
            <v>40612</v>
          </cell>
          <cell r="E48" t="str">
            <v>1 СР</v>
          </cell>
          <cell r="F48" t="str">
            <v>Новосибирская область</v>
          </cell>
          <cell r="G48" t="str">
            <v>МБУ ДО СШ "ТЭИС"</v>
          </cell>
        </row>
        <row r="49">
          <cell r="B49" t="str">
            <v>ТЮПАНОВ Семен Николаевич</v>
          </cell>
          <cell r="C49">
            <v>10164812074</v>
          </cell>
          <cell r="D49">
            <v>40707</v>
          </cell>
          <cell r="E49" t="str">
            <v>2 СР</v>
          </cell>
          <cell r="F49" t="str">
            <v>Новосибирская область</v>
          </cell>
          <cell r="G49" t="str">
            <v>МБУ ДО СШ "ТЭИС"</v>
          </cell>
        </row>
        <row r="50">
          <cell r="A50" t="str">
            <v>ВК</v>
          </cell>
          <cell r="B50" t="str">
            <v>ДАНИЛЬЧЕНКО Тимофей Вячеславович</v>
          </cell>
          <cell r="C50">
            <v>10159544166</v>
          </cell>
          <cell r="D50">
            <v>40528</v>
          </cell>
          <cell r="E50" t="str">
            <v>2 ЮН</v>
          </cell>
          <cell r="F50" t="str">
            <v>Новосибирская область</v>
          </cell>
          <cell r="G50" t="str">
            <v>МБУ ДО "СШ "Авангард" г. Бердск</v>
          </cell>
        </row>
        <row r="51">
          <cell r="A51" t="str">
            <v>ВК</v>
          </cell>
          <cell r="B51" t="str">
            <v>БЫКОВ Глеб Артурович</v>
          </cell>
          <cell r="C51">
            <v>10148878311</v>
          </cell>
          <cell r="D51">
            <v>40322</v>
          </cell>
          <cell r="F51" t="str">
            <v>Новосибирская область</v>
          </cell>
          <cell r="G51" t="str">
            <v>МБУ ДО "СШ "Авангард" г. Бердск</v>
          </cell>
        </row>
        <row r="53">
          <cell r="A53">
            <v>1</v>
          </cell>
          <cell r="B53" t="str">
            <v>БРУМА Екатерина Вадимовна</v>
          </cell>
          <cell r="C53">
            <v>10146253550</v>
          </cell>
          <cell r="D53">
            <v>40889</v>
          </cell>
          <cell r="E53" t="str">
            <v>1 СР</v>
          </cell>
          <cell r="F53" t="str">
            <v>Новосибирская область</v>
          </cell>
          <cell r="G53" t="str">
            <v>МБУ ДО СШ "ТЭИС"</v>
          </cell>
        </row>
        <row r="54">
          <cell r="A54">
            <v>1</v>
          </cell>
          <cell r="B54" t="str">
            <v>РАЙШ Алиса Денисовна</v>
          </cell>
          <cell r="D54">
            <v>41619</v>
          </cell>
          <cell r="E54" t="str">
            <v>1 ЮН</v>
          </cell>
          <cell r="F54" t="str">
            <v>Новосибирская область</v>
          </cell>
          <cell r="G54" t="str">
            <v>МБУ ДО ДЮСШ "Рекорд"</v>
          </cell>
        </row>
        <row r="55">
          <cell r="A55">
            <v>1</v>
          </cell>
          <cell r="B55" t="str">
            <v>ЦЫГАНКОВА Алена Захаровна</v>
          </cell>
          <cell r="D55">
            <v>42000</v>
          </cell>
          <cell r="E55" t="str">
            <v>1 ЮН</v>
          </cell>
          <cell r="F55" t="str">
            <v>Новосибирская область</v>
          </cell>
          <cell r="G55" t="str">
            <v>МБУ ДО ДЮСШ "Рекорд"</v>
          </cell>
        </row>
        <row r="56">
          <cell r="A56">
            <v>1</v>
          </cell>
          <cell r="B56" t="str">
            <v>НАСИКОВСКАЯ Елизавета Александровна</v>
          </cell>
          <cell r="C56">
            <v>10140729806</v>
          </cell>
          <cell r="D56">
            <v>40951</v>
          </cell>
          <cell r="E56" t="str">
            <v>1 ЮН</v>
          </cell>
          <cell r="F56" t="str">
            <v>Кемеровская область</v>
          </cell>
          <cell r="G56" t="str">
            <v xml:space="preserve">МАУДО "СШОР № 2" </v>
          </cell>
        </row>
        <row r="57">
          <cell r="A57">
            <v>1</v>
          </cell>
          <cell r="B57" t="str">
            <v>ИВАНОВА Анна Геннадьевна</v>
          </cell>
          <cell r="C57">
            <v>10146013171</v>
          </cell>
          <cell r="D57">
            <v>40985</v>
          </cell>
          <cell r="E57" t="str">
            <v>2 СР</v>
          </cell>
          <cell r="F57" t="str">
            <v>Омская область</v>
          </cell>
          <cell r="G57" t="str">
            <v>БУ ОО ДО "СШОР "Академия велоспорта"</v>
          </cell>
        </row>
        <row r="58">
          <cell r="A58">
            <v>1</v>
          </cell>
          <cell r="B58" t="str">
            <v>ИВАНОВА Анна Сергеевна</v>
          </cell>
          <cell r="C58">
            <v>10164425589</v>
          </cell>
          <cell r="D58">
            <v>41214</v>
          </cell>
          <cell r="E58" t="str">
            <v>2 ЮН</v>
          </cell>
          <cell r="F58" t="str">
            <v>Новосибирская область</v>
          </cell>
          <cell r="G58" t="str">
            <v>МБУ ДО ДЮФЦ "СОЮЗ"</v>
          </cell>
        </row>
        <row r="59">
          <cell r="A59">
            <v>1</v>
          </cell>
          <cell r="B59" t="str">
            <v>БОБРОВНИКОВА Анна Андреевна</v>
          </cell>
          <cell r="C59">
            <v>10138574281</v>
          </cell>
          <cell r="D59">
            <v>41218</v>
          </cell>
          <cell r="E59" t="str">
            <v>2 СР</v>
          </cell>
          <cell r="F59" t="str">
            <v>Омская область</v>
          </cell>
          <cell r="G59" t="str">
            <v>БУ ОО ДО "СШОР "Академия велоспорта"</v>
          </cell>
        </row>
        <row r="60">
          <cell r="A60">
            <v>1</v>
          </cell>
          <cell r="B60" t="str">
            <v>ШИПАЛОВА Виктория Юрьевна</v>
          </cell>
          <cell r="D60">
            <v>41358</v>
          </cell>
          <cell r="E60" t="str">
            <v>1 ЮН</v>
          </cell>
          <cell r="F60" t="str">
            <v>Кемеровская область</v>
          </cell>
          <cell r="G60" t="str">
            <v xml:space="preserve">МАУДО "СШОР № 2" </v>
          </cell>
        </row>
        <row r="61">
          <cell r="A61">
            <v>1</v>
          </cell>
          <cell r="B61" t="str">
            <v>ЦАРЕВА Ольга Романовна</v>
          </cell>
          <cell r="C61">
            <v>10164811670</v>
          </cell>
          <cell r="D61">
            <v>41667</v>
          </cell>
          <cell r="E61" t="str">
            <v>2 ЮН</v>
          </cell>
          <cell r="F61" t="str">
            <v>Новосибирская область</v>
          </cell>
          <cell r="G61" t="str">
            <v>МБУ ДО ДЮФЦ "СОЮЗ"</v>
          </cell>
        </row>
        <row r="62">
          <cell r="A62">
            <v>1</v>
          </cell>
          <cell r="B62" t="str">
            <v>МАРИСКИНА Стана Артемовна</v>
          </cell>
          <cell r="C62">
            <v>10159471923</v>
          </cell>
          <cell r="D62">
            <v>40633</v>
          </cell>
          <cell r="F62" t="str">
            <v>Новосибирская область</v>
          </cell>
          <cell r="G62" t="str">
            <v>МБУ ДО "СШ "Авангард" г. Бердск</v>
          </cell>
        </row>
        <row r="63">
          <cell r="A63">
            <v>1</v>
          </cell>
          <cell r="B63" t="str">
            <v>ШУБИНА Анна Павловна</v>
          </cell>
          <cell r="C63">
            <v>10156937694</v>
          </cell>
          <cell r="D63">
            <v>40710</v>
          </cell>
          <cell r="E63" t="str">
            <v>1 СР</v>
          </cell>
          <cell r="F63" t="str">
            <v>Кемеровская область</v>
          </cell>
          <cell r="G63" t="str">
            <v xml:space="preserve">МАУДО "СШОР № 2" </v>
          </cell>
        </row>
        <row r="64">
          <cell r="A64">
            <v>1</v>
          </cell>
          <cell r="B64" t="str">
            <v>ЧЕРЕПАНОВА Елизавета Олеговна</v>
          </cell>
          <cell r="C64">
            <v>10160931064</v>
          </cell>
          <cell r="D64">
            <v>40814</v>
          </cell>
          <cell r="E64" t="str">
            <v>2 СР</v>
          </cell>
          <cell r="F64" t="str">
            <v>Кемеровская область</v>
          </cell>
          <cell r="G64" t="str">
            <v xml:space="preserve">МАУДО "СШОР № 2" </v>
          </cell>
        </row>
        <row r="65">
          <cell r="B65" t="str">
            <v>НИТЧЕНКО Артем Вячеславович</v>
          </cell>
          <cell r="D65">
            <v>40886</v>
          </cell>
          <cell r="E65" t="str">
            <v>3 СР</v>
          </cell>
          <cell r="F65" t="str">
            <v>Новосибирская область</v>
          </cell>
          <cell r="G65" t="str">
            <v>Автомотоцентр</v>
          </cell>
        </row>
        <row r="66">
          <cell r="B66" t="str">
            <v>УЛЬЯНОВ Михаил Александрович</v>
          </cell>
          <cell r="C66">
            <v>10148787573</v>
          </cell>
          <cell r="D66">
            <v>40856</v>
          </cell>
          <cell r="F66" t="str">
            <v>Новосибирская область</v>
          </cell>
          <cell r="G66" t="str">
            <v>МБУ ДО "СШ "Авангард" г. Бердск</v>
          </cell>
        </row>
        <row r="67">
          <cell r="B67" t="str">
            <v>СМЕТАНИН Данил Андреевич</v>
          </cell>
          <cell r="C67">
            <v>10149840227</v>
          </cell>
          <cell r="D67">
            <v>40690</v>
          </cell>
          <cell r="E67" t="str">
            <v>3 СР</v>
          </cell>
          <cell r="F67" t="str">
            <v>Кемеровская область</v>
          </cell>
          <cell r="G67" t="str">
            <v xml:space="preserve">МАУДО "СШОР № 2" </v>
          </cell>
        </row>
        <row r="68">
          <cell r="B68" t="str">
            <v>ЕВДОКИМОВ Матвей Иванович</v>
          </cell>
          <cell r="C68">
            <v>10148667941</v>
          </cell>
          <cell r="D68">
            <v>40565</v>
          </cell>
          <cell r="F68" t="str">
            <v>Новосибирская область</v>
          </cell>
          <cell r="G68" t="str">
            <v>МБУ ДО "СШ "Авангард" г. Бердск</v>
          </cell>
        </row>
        <row r="69">
          <cell r="B69" t="str">
            <v>ПОВИСОК Роман Юрьевич</v>
          </cell>
          <cell r="C69">
            <v>10131541175</v>
          </cell>
          <cell r="D69">
            <v>40633</v>
          </cell>
          <cell r="F69" t="str">
            <v>Новосибирская область</v>
          </cell>
          <cell r="G69" t="str">
            <v>МБУ ДО "СШ "Авангард" г. Бердск</v>
          </cell>
        </row>
        <row r="70">
          <cell r="B70" t="str">
            <v>САРСАЦКИЙ Кирилл Денисович</v>
          </cell>
          <cell r="D70">
            <v>40746</v>
          </cell>
          <cell r="E70" t="str">
            <v>1 ЮН</v>
          </cell>
          <cell r="F70" t="str">
            <v>Кемеровская область</v>
          </cell>
          <cell r="G70" t="str">
            <v xml:space="preserve">МАУДО "СШОР № 2" </v>
          </cell>
        </row>
        <row r="71">
          <cell r="B71" t="str">
            <v>ЛЕДОМСКИЙ Андрей Александрович</v>
          </cell>
          <cell r="D71">
            <v>40753</v>
          </cell>
          <cell r="E71" t="str">
            <v>1 ЮН</v>
          </cell>
          <cell r="F71" t="str">
            <v>Кемеровская область</v>
          </cell>
          <cell r="G71" t="str">
            <v xml:space="preserve">МАУДО "СШОР № 2" </v>
          </cell>
        </row>
        <row r="72">
          <cell r="B72" t="str">
            <v>РУДАКОВ Роман Дмитриевич</v>
          </cell>
          <cell r="C72">
            <v>10158887802</v>
          </cell>
          <cell r="D72">
            <v>40951</v>
          </cell>
          <cell r="F72" t="str">
            <v>Новосибирская область</v>
          </cell>
          <cell r="G72" t="str">
            <v>МБУ ДО "СШ "Авангард" г. Бердск</v>
          </cell>
        </row>
        <row r="73">
          <cell r="B73" t="str">
            <v>СТЕПИН Игорь Максимович</v>
          </cell>
          <cell r="D73">
            <v>41087</v>
          </cell>
          <cell r="E73" t="str">
            <v>2 ЮН</v>
          </cell>
          <cell r="F73" t="str">
            <v>Новосибирская область</v>
          </cell>
          <cell r="G73" t="str">
            <v>МБУ ДО ДЮФЦ "СОЮЗ"</v>
          </cell>
        </row>
        <row r="74">
          <cell r="B74" t="str">
            <v>ПУДОВ Артур Иванович</v>
          </cell>
          <cell r="C74">
            <v>10146252439</v>
          </cell>
          <cell r="D74">
            <v>41138</v>
          </cell>
          <cell r="E74" t="str">
            <v>1 СР</v>
          </cell>
          <cell r="F74" t="str">
            <v>Новосибирская область</v>
          </cell>
          <cell r="G74" t="str">
            <v>МБУ ДО СШ "ТЭИС"</v>
          </cell>
        </row>
        <row r="75">
          <cell r="B75" t="str">
            <v>ВОЛОДИН Роман Евгеньевич</v>
          </cell>
          <cell r="D75">
            <v>41156</v>
          </cell>
          <cell r="E75" t="str">
            <v>1 ЮН</v>
          </cell>
          <cell r="F75" t="str">
            <v>Новосибирская область</v>
          </cell>
          <cell r="G75" t="str">
            <v>Автомотоцентр</v>
          </cell>
        </row>
        <row r="76">
          <cell r="B76" t="str">
            <v>ФЕДОСОВ Федор Эдуардович</v>
          </cell>
          <cell r="D76">
            <v>41192</v>
          </cell>
          <cell r="E76" t="str">
            <v>3 СР</v>
          </cell>
          <cell r="F76" t="str">
            <v>Кемеровская область</v>
          </cell>
          <cell r="G76" t="str">
            <v xml:space="preserve">МАУДО "СШОР № 2" </v>
          </cell>
        </row>
        <row r="77">
          <cell r="B77" t="str">
            <v>УШАКОВ Семен Евгеньевич</v>
          </cell>
          <cell r="D77">
            <v>41200</v>
          </cell>
          <cell r="E77" t="str">
            <v>1 ЮН</v>
          </cell>
          <cell r="F77" t="str">
            <v>Кемеровская область</v>
          </cell>
          <cell r="G77" t="str">
            <v xml:space="preserve">МАУДО "СШОР № 2" </v>
          </cell>
        </row>
        <row r="78">
          <cell r="B78" t="str">
            <v>ДРОЗДОВ Данил Игоревич</v>
          </cell>
          <cell r="C78">
            <v>10164563312</v>
          </cell>
          <cell r="D78">
            <v>41225</v>
          </cell>
          <cell r="E78" t="str">
            <v>2 ЮН</v>
          </cell>
          <cell r="F78" t="str">
            <v>Новосибирская область</v>
          </cell>
          <cell r="G78" t="str">
            <v>МБУ ДО ДЮФЦ "СОЮЗ"</v>
          </cell>
        </row>
        <row r="79">
          <cell r="B79" t="str">
            <v>ДМИТРИЕВ Роман Сергеевич</v>
          </cell>
          <cell r="C79">
            <v>10164567958</v>
          </cell>
          <cell r="D79">
            <v>41440</v>
          </cell>
          <cell r="E79" t="str">
            <v>2 ЮН</v>
          </cell>
          <cell r="F79" t="str">
            <v>Новосибирская область</v>
          </cell>
          <cell r="G79" t="str">
            <v>МБУ ДО ДЮФЦ "СОЮЗ"</v>
          </cell>
        </row>
        <row r="80">
          <cell r="B80" t="str">
            <v>ХАЛИУЛЛИН Александр Артурович</v>
          </cell>
          <cell r="D80">
            <v>41464</v>
          </cell>
          <cell r="E80" t="str">
            <v>1 ЮН</v>
          </cell>
          <cell r="F80" t="str">
            <v>Новосибирская область</v>
          </cell>
          <cell r="G80" t="str">
            <v>Автомотоцентр</v>
          </cell>
        </row>
        <row r="81">
          <cell r="B81" t="str">
            <v>ЖИРНОВ Артем Иванович</v>
          </cell>
          <cell r="D81">
            <v>41518</v>
          </cell>
          <cell r="F81" t="str">
            <v>Новосибирская область</v>
          </cell>
          <cell r="G81" t="str">
            <v>МБУ ДО "СШ "Авангард" г. Бердск</v>
          </cell>
        </row>
        <row r="82">
          <cell r="B82" t="str">
            <v>ГРОМОВ Максим Сергеевич</v>
          </cell>
          <cell r="D82">
            <v>41546</v>
          </cell>
          <cell r="E82" t="str">
            <v>1 ЮН</v>
          </cell>
          <cell r="F82" t="str">
            <v>Кемеровская область</v>
          </cell>
          <cell r="G82" t="str">
            <v xml:space="preserve">МАУДО "СШОР № 2" </v>
          </cell>
        </row>
        <row r="83">
          <cell r="B83" t="str">
            <v>ПЕШНИН Данил Викторович</v>
          </cell>
          <cell r="C83">
            <v>10139995131</v>
          </cell>
          <cell r="D83">
            <v>40711</v>
          </cell>
          <cell r="E83" t="str">
            <v>1 СР</v>
          </cell>
          <cell r="F83" t="str">
            <v>Кемеровская область</v>
          </cell>
          <cell r="G83" t="str">
            <v xml:space="preserve">МАУДО "СШОР № 2" </v>
          </cell>
        </row>
      </sheetData>
      <sheetData sheetId="1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A2">
            <v>1</v>
          </cell>
          <cell r="B2" t="str">
            <v>СПЕСИВЦЕВ Михаил Алексеевич</v>
          </cell>
          <cell r="C2">
            <v>10133001633</v>
          </cell>
          <cell r="D2">
            <v>39649</v>
          </cell>
          <cell r="E2" t="str">
            <v>КМС</v>
          </cell>
          <cell r="F2" t="str">
            <v>Кемеровская область</v>
          </cell>
          <cell r="G2" t="str">
            <v xml:space="preserve">МАУДО "СШОР № 2" </v>
          </cell>
        </row>
        <row r="3">
          <cell r="A3">
            <v>2</v>
          </cell>
          <cell r="B3" t="str">
            <v>ПЕЧЕРИН Дмитрий Владиславович</v>
          </cell>
          <cell r="C3">
            <v>10149837294</v>
          </cell>
          <cell r="D3">
            <v>39867</v>
          </cell>
          <cell r="E3" t="str">
            <v>КМС</v>
          </cell>
          <cell r="F3" t="str">
            <v>Кемеровская область</v>
          </cell>
          <cell r="G3" t="str">
            <v xml:space="preserve">МАУДО "СШОР № 2" </v>
          </cell>
        </row>
        <row r="4">
          <cell r="A4">
            <v>3</v>
          </cell>
          <cell r="B4" t="str">
            <v>ЛЕОНОВ Степан Антонович</v>
          </cell>
          <cell r="C4">
            <v>10137061485</v>
          </cell>
          <cell r="D4">
            <v>40480</v>
          </cell>
          <cell r="E4" t="str">
            <v>КМС</v>
          </cell>
          <cell r="F4" t="str">
            <v>Кемеровская область</v>
          </cell>
          <cell r="G4" t="str">
            <v xml:space="preserve">МАУДО "СШОР № 2" </v>
          </cell>
        </row>
        <row r="5">
          <cell r="A5">
            <v>4</v>
          </cell>
          <cell r="B5" t="str">
            <v>ЕФРЕМОВА Карина Владимировна</v>
          </cell>
          <cell r="C5">
            <v>10149843863</v>
          </cell>
          <cell r="D5">
            <v>40297</v>
          </cell>
          <cell r="E5" t="str">
            <v>КМС</v>
          </cell>
          <cell r="F5" t="str">
            <v>Кемеровская область</v>
          </cell>
          <cell r="G5" t="str">
            <v xml:space="preserve">МАУДО "СШОР № 2" </v>
          </cell>
        </row>
        <row r="6">
          <cell r="A6">
            <v>5</v>
          </cell>
          <cell r="B6" t="str">
            <v>ГРУДИНИН Егор Артемович</v>
          </cell>
          <cell r="C6">
            <v>10165112673</v>
          </cell>
          <cell r="D6">
            <v>40111</v>
          </cell>
          <cell r="E6" t="str">
            <v>2 СР</v>
          </cell>
          <cell r="F6" t="str">
            <v>Кемеровская область</v>
          </cell>
          <cell r="G6" t="str">
            <v xml:space="preserve">МАУДО "СШОР № 2" </v>
          </cell>
        </row>
        <row r="7">
          <cell r="A7">
            <v>6</v>
          </cell>
          <cell r="B7" t="str">
            <v>ШУБИНА Анна Павловна</v>
          </cell>
          <cell r="C7">
            <v>10156937694</v>
          </cell>
          <cell r="D7">
            <v>40710</v>
          </cell>
          <cell r="E7" t="str">
            <v>1 СР</v>
          </cell>
          <cell r="F7" t="str">
            <v>Кемеровская область</v>
          </cell>
          <cell r="G7" t="str">
            <v xml:space="preserve">МАУДО "СШОР № 2" </v>
          </cell>
        </row>
        <row r="8">
          <cell r="A8">
            <v>7</v>
          </cell>
          <cell r="B8" t="str">
            <v>НАСИКОВСКАЯ Елизавета Александровна</v>
          </cell>
          <cell r="C8">
            <v>10140729806</v>
          </cell>
          <cell r="D8">
            <v>40951</v>
          </cell>
          <cell r="E8" t="str">
            <v>1 ЮН</v>
          </cell>
          <cell r="F8" t="str">
            <v>Кемеровская область</v>
          </cell>
          <cell r="G8" t="str">
            <v xml:space="preserve">МАУДО "СШОР № 2" </v>
          </cell>
        </row>
        <row r="9">
          <cell r="A9">
            <v>8</v>
          </cell>
          <cell r="B9" t="str">
            <v>ЧЕРЕПАНОВА Елизавета Олеговна</v>
          </cell>
          <cell r="C9">
            <v>10160931064</v>
          </cell>
          <cell r="D9">
            <v>40814</v>
          </cell>
          <cell r="E9" t="str">
            <v>2 СР</v>
          </cell>
          <cell r="F9" t="str">
            <v>Кемеровская область</v>
          </cell>
          <cell r="G9" t="str">
            <v xml:space="preserve">МАУДО "СШОР № 2" </v>
          </cell>
        </row>
        <row r="10">
          <cell r="A10">
            <v>9</v>
          </cell>
          <cell r="B10" t="str">
            <v>СМЕТАНИН Данил Андреевич</v>
          </cell>
          <cell r="C10">
            <v>10149840227</v>
          </cell>
          <cell r="D10">
            <v>40690</v>
          </cell>
          <cell r="E10" t="str">
            <v>3 СР</v>
          </cell>
          <cell r="F10" t="str">
            <v>Кемеровская область</v>
          </cell>
          <cell r="G10" t="str">
            <v xml:space="preserve">МАУДО "СШОР № 2" </v>
          </cell>
        </row>
        <row r="11">
          <cell r="A11">
            <v>10</v>
          </cell>
          <cell r="B11" t="str">
            <v>ФЕДОСОВ Федор Эдуардович</v>
          </cell>
          <cell r="D11">
            <v>41192</v>
          </cell>
          <cell r="E11" t="str">
            <v>3 СР</v>
          </cell>
          <cell r="F11" t="str">
            <v>Кемеровская область</v>
          </cell>
          <cell r="G11" t="str">
            <v xml:space="preserve">МАУДО "СШОР № 2" </v>
          </cell>
        </row>
        <row r="12">
          <cell r="A12">
            <v>11</v>
          </cell>
          <cell r="B12" t="str">
            <v>ШИПАЛОВА Виктория Юрьевна</v>
          </cell>
          <cell r="D12">
            <v>41358</v>
          </cell>
          <cell r="E12" t="str">
            <v>1 ЮН</v>
          </cell>
          <cell r="F12" t="str">
            <v>Кемеровская область</v>
          </cell>
          <cell r="G12" t="str">
            <v xml:space="preserve">МАУДО "СШОР № 2" </v>
          </cell>
        </row>
        <row r="13">
          <cell r="A13">
            <v>12</v>
          </cell>
          <cell r="B13" t="str">
            <v>КРАСЮК Варвара Владимировна</v>
          </cell>
          <cell r="C13">
            <v>10114286996</v>
          </cell>
          <cell r="D13">
            <v>39383</v>
          </cell>
          <cell r="E13" t="str">
            <v>КМС</v>
          </cell>
          <cell r="F13" t="str">
            <v>Кемеровская область</v>
          </cell>
          <cell r="G13" t="str">
            <v xml:space="preserve">МАУДО "СШОР № 2" </v>
          </cell>
        </row>
        <row r="14">
          <cell r="A14">
            <v>13</v>
          </cell>
          <cell r="B14" t="str">
            <v>ГРОМОВ Максим Сергеевич</v>
          </cell>
          <cell r="D14">
            <v>41546</v>
          </cell>
          <cell r="E14" t="str">
            <v>1 ЮН</v>
          </cell>
          <cell r="F14" t="str">
            <v>Кемеровская область</v>
          </cell>
          <cell r="G14" t="str">
            <v xml:space="preserve">МАУДО "СШОР № 2" </v>
          </cell>
        </row>
        <row r="15">
          <cell r="A15">
            <v>14</v>
          </cell>
          <cell r="B15" t="str">
            <v>ЕФИМОВ Марк Владиславович</v>
          </cell>
          <cell r="C15">
            <v>10153663340</v>
          </cell>
          <cell r="D15">
            <v>40583</v>
          </cell>
          <cell r="E15" t="str">
            <v>2 СР</v>
          </cell>
          <cell r="F15" t="str">
            <v>Кемеровская область</v>
          </cell>
          <cell r="G15" t="str">
            <v xml:space="preserve">МАУДО "СШОР № 2" </v>
          </cell>
        </row>
        <row r="16">
          <cell r="A16">
            <v>15</v>
          </cell>
          <cell r="B16" t="str">
            <v>ЛЕДОМСКИЙ Андрей Александрович</v>
          </cell>
          <cell r="D16">
            <v>40753</v>
          </cell>
          <cell r="E16" t="str">
            <v>1 ЮН</v>
          </cell>
          <cell r="F16" t="str">
            <v>Кемеровская область</v>
          </cell>
          <cell r="G16" t="str">
            <v xml:space="preserve">МАУДО "СШОР № 2" </v>
          </cell>
        </row>
        <row r="17">
          <cell r="A17">
            <v>16</v>
          </cell>
          <cell r="B17" t="str">
            <v>ПЕШНИН Данил Викторович</v>
          </cell>
          <cell r="C17">
            <v>10139995131</v>
          </cell>
          <cell r="D17">
            <v>40711</v>
          </cell>
          <cell r="E17" t="str">
            <v>1 СР</v>
          </cell>
          <cell r="F17" t="str">
            <v>Кемеровская область</v>
          </cell>
          <cell r="G17" t="str">
            <v xml:space="preserve">МАУДО "СШОР № 2" </v>
          </cell>
        </row>
        <row r="18">
          <cell r="A18">
            <v>17</v>
          </cell>
          <cell r="B18" t="str">
            <v>САРСАЦКИЙ Кирилл Денисович</v>
          </cell>
          <cell r="D18">
            <v>40746</v>
          </cell>
          <cell r="E18" t="str">
            <v>1 ЮН</v>
          </cell>
          <cell r="F18" t="str">
            <v>Кемеровская область</v>
          </cell>
          <cell r="G18" t="str">
            <v xml:space="preserve">МАУДО "СШОР № 2" </v>
          </cell>
        </row>
        <row r="19">
          <cell r="A19">
            <v>18</v>
          </cell>
          <cell r="B19" t="str">
            <v>УШАКОВ Семен Евгеньевич</v>
          </cell>
          <cell r="D19">
            <v>41200</v>
          </cell>
          <cell r="E19" t="str">
            <v>1 ЮН</v>
          </cell>
          <cell r="F19" t="str">
            <v>Кемеровская область</v>
          </cell>
          <cell r="G19" t="str">
            <v xml:space="preserve">МАУДО "СШОР № 2" </v>
          </cell>
        </row>
        <row r="20">
          <cell r="A20">
            <v>19</v>
          </cell>
          <cell r="B20" t="str">
            <v>ШУМЕЕВ Тимофей Евгеньевич</v>
          </cell>
          <cell r="D20">
            <v>40668</v>
          </cell>
          <cell r="E20" t="str">
            <v>2 СР</v>
          </cell>
          <cell r="F20" t="str">
            <v>Кемеровская область</v>
          </cell>
          <cell r="G20" t="str">
            <v xml:space="preserve">МАУДО "СШОР № 2" </v>
          </cell>
        </row>
        <row r="21">
          <cell r="A21">
            <v>20</v>
          </cell>
          <cell r="B21" t="str">
            <v>КОНОНЕНКО Максим Алексеевич</v>
          </cell>
          <cell r="C21">
            <v>10113103091</v>
          </cell>
          <cell r="D21">
            <v>39096</v>
          </cell>
          <cell r="E21" t="str">
            <v>КМС</v>
          </cell>
          <cell r="F21" t="str">
            <v>Самарская область</v>
          </cell>
          <cell r="G21" t="str">
            <v>ГАУ ДО СО СШОР № 7</v>
          </cell>
        </row>
        <row r="22">
          <cell r="A22">
            <v>21</v>
          </cell>
          <cell r="B22" t="str">
            <v>РАЙШ Алиса Денисовна</v>
          </cell>
          <cell r="D22">
            <v>41619</v>
          </cell>
          <cell r="E22" t="str">
            <v>1 ЮН</v>
          </cell>
          <cell r="F22" t="str">
            <v>Новосибирская область</v>
          </cell>
          <cell r="G22" t="str">
            <v>МБУ ДО ДЮСШ "Рекорд"</v>
          </cell>
        </row>
        <row r="23">
          <cell r="A23">
            <v>22</v>
          </cell>
          <cell r="B23" t="str">
            <v>ЦЫГАНКОВА Алена Захаровна</v>
          </cell>
          <cell r="D23">
            <v>42000</v>
          </cell>
          <cell r="E23" t="str">
            <v>1 ЮН</v>
          </cell>
          <cell r="F23" t="str">
            <v>Новосибирская область</v>
          </cell>
          <cell r="G23" t="str">
            <v>МБУ ДО ДЮСШ "Рекорд"</v>
          </cell>
        </row>
        <row r="24">
          <cell r="A24">
            <v>23</v>
          </cell>
          <cell r="B24" t="str">
            <v>БЕЛОБОРОДОВ Вячеслав Ильич</v>
          </cell>
          <cell r="C24">
            <v>10141013934</v>
          </cell>
          <cell r="D24">
            <v>40016</v>
          </cell>
          <cell r="E24" t="str">
            <v>КМС</v>
          </cell>
          <cell r="F24" t="str">
            <v>Новосибирская область</v>
          </cell>
          <cell r="G24" t="str">
            <v>МБУ ДО СШ "ТЭИС"</v>
          </cell>
        </row>
        <row r="25">
          <cell r="A25">
            <v>24</v>
          </cell>
          <cell r="B25" t="str">
            <v>АНОХИН Илья Сергеевич</v>
          </cell>
          <cell r="C25">
            <v>10153688501</v>
          </cell>
          <cell r="D25">
            <v>40444</v>
          </cell>
          <cell r="E25" t="str">
            <v>1 СР</v>
          </cell>
          <cell r="F25" t="str">
            <v>Новосибирская область</v>
          </cell>
          <cell r="G25" t="str">
            <v>МБУ ДО СШ "ТЭИС"</v>
          </cell>
        </row>
        <row r="26">
          <cell r="A26">
            <v>25</v>
          </cell>
          <cell r="B26" t="str">
            <v>БУРТАСОВ Ростислав Александрович</v>
          </cell>
          <cell r="C26">
            <v>10164644245</v>
          </cell>
          <cell r="D26">
            <v>40365</v>
          </cell>
          <cell r="E26" t="str">
            <v>2 СР</v>
          </cell>
          <cell r="F26" t="str">
            <v>Новосибирская область</v>
          </cell>
          <cell r="G26" t="str">
            <v>МБУ ДО СШ "ТЭИС"</v>
          </cell>
        </row>
        <row r="27">
          <cell r="A27">
            <v>26</v>
          </cell>
          <cell r="B27" t="str">
            <v>КИШЛАРЬ Ева Станиславовна</v>
          </cell>
          <cell r="C27">
            <v>10164839457</v>
          </cell>
          <cell r="D27">
            <v>40456</v>
          </cell>
          <cell r="E27" t="str">
            <v>2 СР</v>
          </cell>
          <cell r="F27" t="str">
            <v>Новосибирская область</v>
          </cell>
          <cell r="G27" t="str">
            <v>МБУ ДО СШ "ТЭИС"</v>
          </cell>
        </row>
        <row r="28">
          <cell r="A28">
            <v>27</v>
          </cell>
          <cell r="B28" t="str">
            <v>ТЮПАНОВ Семен Николаевич</v>
          </cell>
          <cell r="C28">
            <v>10164812074</v>
          </cell>
          <cell r="D28">
            <v>40707</v>
          </cell>
          <cell r="E28" t="str">
            <v>2 СР</v>
          </cell>
          <cell r="F28" t="str">
            <v>Новосибирская область</v>
          </cell>
          <cell r="G28" t="str">
            <v>МБУ ДО СШ "ТЭИС"</v>
          </cell>
        </row>
        <row r="29">
          <cell r="A29">
            <v>28</v>
          </cell>
          <cell r="B29" t="str">
            <v>ГОРСКИЙ Петр Александрович</v>
          </cell>
          <cell r="C29">
            <v>10143132675</v>
          </cell>
          <cell r="D29">
            <v>40219</v>
          </cell>
          <cell r="E29" t="str">
            <v>1 СР</v>
          </cell>
          <cell r="F29" t="str">
            <v>Новосибирская область</v>
          </cell>
          <cell r="G29" t="str">
            <v>МБУ ДО СШ "ТЭИС"</v>
          </cell>
        </row>
        <row r="30">
          <cell r="A30">
            <v>29</v>
          </cell>
          <cell r="B30" t="str">
            <v>БРУМА Екатерина Вадимовна</v>
          </cell>
          <cell r="C30">
            <v>10146253550</v>
          </cell>
          <cell r="D30">
            <v>40889</v>
          </cell>
          <cell r="E30" t="str">
            <v>1 СР</v>
          </cell>
          <cell r="F30" t="str">
            <v>Новосибирская область</v>
          </cell>
          <cell r="G30" t="str">
            <v>МБУ ДО СШ "ТЭИС"</v>
          </cell>
        </row>
        <row r="31">
          <cell r="A31">
            <v>30</v>
          </cell>
          <cell r="B31" t="str">
            <v>ШАПКИН Егор Иванович</v>
          </cell>
          <cell r="C31">
            <v>10130118511</v>
          </cell>
          <cell r="D31">
            <v>39785</v>
          </cell>
          <cell r="E31" t="str">
            <v>1 СР</v>
          </cell>
          <cell r="F31" t="str">
            <v>Новосибирская область</v>
          </cell>
          <cell r="G31" t="str">
            <v>МБУ ДО СШ "ТЭИС"</v>
          </cell>
        </row>
        <row r="32">
          <cell r="A32">
            <v>31</v>
          </cell>
          <cell r="B32" t="str">
            <v>СИНИЦЫН Игорь Дмитриевич</v>
          </cell>
          <cell r="C32">
            <v>10146253348</v>
          </cell>
          <cell r="D32">
            <v>40406</v>
          </cell>
          <cell r="E32" t="str">
            <v>2 СР</v>
          </cell>
          <cell r="F32" t="str">
            <v>Новосибирская область</v>
          </cell>
          <cell r="G32" t="str">
            <v>МБУ ДО СШ "ТЭИС"</v>
          </cell>
        </row>
        <row r="33">
          <cell r="A33">
            <v>32</v>
          </cell>
          <cell r="B33" t="str">
            <v>СЕРЕДА Матвей Станиславович</v>
          </cell>
          <cell r="C33">
            <v>10143134695</v>
          </cell>
          <cell r="D33">
            <v>40351</v>
          </cell>
          <cell r="E33" t="str">
            <v>2 СР</v>
          </cell>
          <cell r="F33" t="str">
            <v>Новосибирская область</v>
          </cell>
          <cell r="G33" t="str">
            <v>МБУ ДО СШ "ТЭИС"</v>
          </cell>
        </row>
        <row r="34">
          <cell r="A34">
            <v>33</v>
          </cell>
          <cell r="B34" t="str">
            <v>СЕРГЕЕВА София Александровна</v>
          </cell>
          <cell r="C34">
            <v>10146046315</v>
          </cell>
          <cell r="D34">
            <v>40493</v>
          </cell>
          <cell r="E34" t="str">
            <v>1 СР</v>
          </cell>
          <cell r="F34" t="str">
            <v>Новосибирская область</v>
          </cell>
          <cell r="G34" t="str">
            <v>МБУ ДО СШ "ТЭИС"</v>
          </cell>
        </row>
        <row r="35">
          <cell r="A35">
            <v>34</v>
          </cell>
          <cell r="B35" t="str">
            <v>АНДРОНОВА Валерия Владимировна</v>
          </cell>
          <cell r="C35">
            <v>10156861411</v>
          </cell>
          <cell r="D35">
            <v>40605</v>
          </cell>
          <cell r="E35" t="str">
            <v>2 СР</v>
          </cell>
          <cell r="F35" t="str">
            <v>Новосибирская область</v>
          </cell>
          <cell r="G35" t="str">
            <v>МБУ ДО СШ "ТЭИС"</v>
          </cell>
        </row>
        <row r="36">
          <cell r="A36">
            <v>35</v>
          </cell>
          <cell r="B36" t="str">
            <v>СТУДЕНКОВА Ярослава Петровна</v>
          </cell>
          <cell r="C36">
            <v>10153618678</v>
          </cell>
          <cell r="D36">
            <v>40520</v>
          </cell>
          <cell r="E36" t="str">
            <v>2 СР</v>
          </cell>
          <cell r="F36" t="str">
            <v>Новосибирская область</v>
          </cell>
          <cell r="G36" t="str">
            <v>МБУ ДО СШ "ТЭИС"</v>
          </cell>
        </row>
        <row r="37">
          <cell r="A37">
            <v>36</v>
          </cell>
          <cell r="B37" t="str">
            <v>НЕМЧАНИНОВ Алексей Александрович</v>
          </cell>
          <cell r="C37">
            <v>10129901875</v>
          </cell>
          <cell r="D37">
            <v>40068</v>
          </cell>
          <cell r="E37" t="str">
            <v>1 СР</v>
          </cell>
          <cell r="F37" t="str">
            <v>Новосибирская область</v>
          </cell>
          <cell r="G37" t="str">
            <v>МБУ ДО СШ "ТЭИС"</v>
          </cell>
        </row>
        <row r="38">
          <cell r="A38">
            <v>37</v>
          </cell>
          <cell r="B38" t="str">
            <v>ПОНАМАРЕВ Кирилл Николаевич</v>
          </cell>
          <cell r="C38">
            <v>10146252641</v>
          </cell>
          <cell r="D38">
            <v>40643</v>
          </cell>
          <cell r="E38" t="str">
            <v>1 СР</v>
          </cell>
          <cell r="F38" t="str">
            <v>Новосибирская область</v>
          </cell>
          <cell r="G38" t="str">
            <v>МБУ ДО СШ "ТЭИС"</v>
          </cell>
        </row>
        <row r="39">
          <cell r="A39">
            <v>38</v>
          </cell>
          <cell r="B39" t="str">
            <v>ЦАРЕВА Ольга Романовна</v>
          </cell>
          <cell r="C39">
            <v>10164811670</v>
          </cell>
          <cell r="D39">
            <v>41667</v>
          </cell>
          <cell r="E39" t="str">
            <v>2 ЮН</v>
          </cell>
          <cell r="F39" t="str">
            <v>Новосибирская область</v>
          </cell>
          <cell r="G39" t="str">
            <v>МБУ ДО ДЮФЦ "СОЮЗ"</v>
          </cell>
        </row>
        <row r="40">
          <cell r="A40">
            <v>39</v>
          </cell>
          <cell r="B40" t="str">
            <v>ИВАНОВА Анна Сергеевна</v>
          </cell>
          <cell r="C40">
            <v>10164425589</v>
          </cell>
          <cell r="D40">
            <v>41214</v>
          </cell>
          <cell r="E40" t="str">
            <v>2 ЮН</v>
          </cell>
          <cell r="F40" t="str">
            <v>Новосибирская область</v>
          </cell>
          <cell r="G40" t="str">
            <v>МБУ ДО ДЮФЦ "СОЮЗ"</v>
          </cell>
        </row>
        <row r="41">
          <cell r="A41">
            <v>40</v>
          </cell>
          <cell r="B41" t="str">
            <v>ДМИТРИЕВ Роман Сергеевич</v>
          </cell>
          <cell r="C41">
            <v>10164567958</v>
          </cell>
          <cell r="D41">
            <v>41440</v>
          </cell>
          <cell r="E41" t="str">
            <v>2 ЮН</v>
          </cell>
          <cell r="F41" t="str">
            <v>Новосибирская область</v>
          </cell>
          <cell r="G41" t="str">
            <v>МБУ ДО ДЮФЦ "СОЮЗ"</v>
          </cell>
        </row>
        <row r="42">
          <cell r="A42">
            <v>41</v>
          </cell>
          <cell r="B42" t="str">
            <v>ДРОЗДОВ Данил Игоревич</v>
          </cell>
          <cell r="C42">
            <v>10164563312</v>
          </cell>
          <cell r="D42">
            <v>41225</v>
          </cell>
          <cell r="E42" t="str">
            <v>2 ЮН</v>
          </cell>
          <cell r="F42" t="str">
            <v>Новосибирская область</v>
          </cell>
          <cell r="G42" t="str">
            <v>МБУ ДО ДЮФЦ "СОЮЗ"</v>
          </cell>
        </row>
        <row r="43">
          <cell r="A43">
            <v>42</v>
          </cell>
          <cell r="B43" t="str">
            <v>СТЕПИН Игорь Максимович</v>
          </cell>
          <cell r="C43">
            <v>10164512283</v>
          </cell>
          <cell r="D43">
            <v>41087</v>
          </cell>
          <cell r="E43" t="str">
            <v>2 ЮН</v>
          </cell>
          <cell r="F43" t="str">
            <v>Новосибирская область</v>
          </cell>
          <cell r="G43" t="str">
            <v>МБУ ДО ДЮФЦ "СОЮЗ"</v>
          </cell>
        </row>
        <row r="44">
          <cell r="A44">
            <v>43</v>
          </cell>
          <cell r="B44" t="str">
            <v>ПУДОВ Артур Иванович</v>
          </cell>
          <cell r="C44">
            <v>10146252439</v>
          </cell>
          <cell r="D44">
            <v>41138</v>
          </cell>
          <cell r="E44" t="str">
            <v>1 СР</v>
          </cell>
          <cell r="F44" t="str">
            <v>Новосибирская область</v>
          </cell>
          <cell r="G44" t="str">
            <v>МБУ ДО СШ "ТЭИС"</v>
          </cell>
        </row>
        <row r="45">
          <cell r="A45">
            <v>44</v>
          </cell>
          <cell r="B45" t="str">
            <v>ХАЛИУЛЛИН Александр Артурович</v>
          </cell>
          <cell r="D45">
            <v>41464</v>
          </cell>
          <cell r="E45" t="str">
            <v>1 ЮН</v>
          </cell>
          <cell r="F45" t="str">
            <v>Новосибирская область</v>
          </cell>
          <cell r="G45" t="str">
            <v>Автомотоцентр</v>
          </cell>
        </row>
        <row r="46">
          <cell r="A46">
            <v>45</v>
          </cell>
          <cell r="B46" t="str">
            <v>НИТЧЕНКО Артем Вячеславович</v>
          </cell>
          <cell r="D46">
            <v>40886</v>
          </cell>
          <cell r="E46" t="str">
            <v>3 СР</v>
          </cell>
          <cell r="F46" t="str">
            <v>Новосибирская область</v>
          </cell>
          <cell r="G46" t="str">
            <v>Автомотоцентр</v>
          </cell>
        </row>
        <row r="47">
          <cell r="A47">
            <v>46</v>
          </cell>
          <cell r="B47" t="str">
            <v>ВОЛОДИН Роман Евгеньевич</v>
          </cell>
          <cell r="D47">
            <v>41156</v>
          </cell>
          <cell r="E47" t="str">
            <v>1 ЮН</v>
          </cell>
          <cell r="F47" t="str">
            <v>Новосибирская область</v>
          </cell>
          <cell r="G47" t="str">
            <v>Автомотоцентр</v>
          </cell>
        </row>
        <row r="48">
          <cell r="A48">
            <v>47</v>
          </cell>
          <cell r="B48" t="str">
            <v>ЛИПАТНИКОВА Яна Романовна</v>
          </cell>
          <cell r="C48">
            <v>10143131665</v>
          </cell>
          <cell r="D48">
            <v>40346</v>
          </cell>
          <cell r="E48" t="str">
            <v>КМС</v>
          </cell>
          <cell r="F48" t="str">
            <v>Новосибирская область</v>
          </cell>
          <cell r="G48" t="str">
            <v>МБУ ДО СШ "ТЭИС"</v>
          </cell>
        </row>
        <row r="49">
          <cell r="A49">
            <v>48</v>
          </cell>
          <cell r="B49" t="str">
            <v>РУДЕНКО Маргарита Андреевна</v>
          </cell>
          <cell r="C49">
            <v>10143130554</v>
          </cell>
          <cell r="D49">
            <v>40394</v>
          </cell>
          <cell r="E49" t="str">
            <v>КМС</v>
          </cell>
          <cell r="F49" t="str">
            <v>Новосибирская область</v>
          </cell>
          <cell r="G49" t="str">
            <v>МБУ ДО СШ "ТЭИС"</v>
          </cell>
        </row>
        <row r="50">
          <cell r="A50">
            <v>49</v>
          </cell>
          <cell r="B50" t="str">
            <v>ЗЫКОВ Николай Андреевич</v>
          </cell>
          <cell r="C50">
            <v>10117596114</v>
          </cell>
          <cell r="D50">
            <v>39367</v>
          </cell>
          <cell r="E50" t="str">
            <v>КМС</v>
          </cell>
          <cell r="F50" t="str">
            <v>Новосибирская область</v>
          </cell>
          <cell r="G50" t="str">
            <v>МБУ ДО СШ "ТЭИС"</v>
          </cell>
        </row>
        <row r="51">
          <cell r="A51">
            <v>50</v>
          </cell>
          <cell r="B51" t="str">
            <v>ЛУЦЮК Владислав Юрьевич</v>
          </cell>
          <cell r="C51">
            <v>10128428283</v>
          </cell>
          <cell r="D51">
            <v>39257</v>
          </cell>
          <cell r="E51" t="str">
            <v>КМС</v>
          </cell>
          <cell r="F51" t="str">
            <v>Новосибирская область</v>
          </cell>
          <cell r="G51" t="str">
            <v>МБУ ДО СШ "ТЭИС"</v>
          </cell>
        </row>
        <row r="52">
          <cell r="A52">
            <v>51</v>
          </cell>
          <cell r="B52" t="str">
            <v>ТЕТЕНКОВ Трофим Евгеньевич</v>
          </cell>
          <cell r="C52">
            <v>10140354435</v>
          </cell>
          <cell r="D52">
            <v>39903</v>
          </cell>
          <cell r="E52" t="str">
            <v>1 СР</v>
          </cell>
          <cell r="F52" t="str">
            <v>Новосибирская область</v>
          </cell>
          <cell r="G52" t="str">
            <v>МБУ ДО СШ "ТЭИС"</v>
          </cell>
        </row>
        <row r="53">
          <cell r="A53">
            <v>52</v>
          </cell>
          <cell r="B53" t="str">
            <v>БЫКОВ Глеб Артурович</v>
          </cell>
          <cell r="C53">
            <v>10148878311</v>
          </cell>
          <cell r="D53">
            <v>40322</v>
          </cell>
          <cell r="F53" t="str">
            <v>Новосибирская область</v>
          </cell>
          <cell r="G53" t="str">
            <v>МБУ ДО "СШ "Авангард" г. Бердск</v>
          </cell>
        </row>
        <row r="54">
          <cell r="A54">
            <v>53</v>
          </cell>
          <cell r="B54" t="str">
            <v>ЕВДОКИМОВ Матвей Иванович</v>
          </cell>
          <cell r="C54">
            <v>10148667941</v>
          </cell>
          <cell r="D54">
            <v>40565</v>
          </cell>
          <cell r="E54" t="str">
            <v>2 СР</v>
          </cell>
          <cell r="F54" t="str">
            <v>Новосибирская область</v>
          </cell>
          <cell r="G54" t="str">
            <v>МБУ ДО "СШ "Авангард" г. Бердск</v>
          </cell>
        </row>
        <row r="55">
          <cell r="A55">
            <v>54</v>
          </cell>
          <cell r="B55" t="str">
            <v>ЖИРНОВ Артем Иванович</v>
          </cell>
          <cell r="D55">
            <v>41518</v>
          </cell>
          <cell r="E55" t="str">
            <v>2 ЮН</v>
          </cell>
          <cell r="F55" t="str">
            <v>Новосибирская область</v>
          </cell>
          <cell r="G55" t="str">
            <v>МБУ ДО "СШ "Авангард" г. Бердск</v>
          </cell>
        </row>
        <row r="56">
          <cell r="A56">
            <v>55</v>
          </cell>
          <cell r="B56" t="str">
            <v>МАРИСКИНА Стана Артемовна</v>
          </cell>
          <cell r="C56">
            <v>10159471923</v>
          </cell>
          <cell r="D56">
            <v>40633</v>
          </cell>
          <cell r="E56" t="str">
            <v>2 СР</v>
          </cell>
          <cell r="F56" t="str">
            <v>Новосибирская область</v>
          </cell>
          <cell r="G56" t="str">
            <v>МБУ ДО "СШ "Авангард" г. Бердск</v>
          </cell>
        </row>
        <row r="57">
          <cell r="A57">
            <v>56</v>
          </cell>
          <cell r="B57" t="str">
            <v>ПОВИСОК Роман Юрьевич</v>
          </cell>
          <cell r="C57">
            <v>10131541175</v>
          </cell>
          <cell r="D57">
            <v>40633</v>
          </cell>
          <cell r="E57" t="str">
            <v>1 ЮН</v>
          </cell>
          <cell r="F57" t="str">
            <v>Новосибирская область</v>
          </cell>
          <cell r="G57" t="str">
            <v>МБУ ДО "СШ "Авангард" г. Бердск</v>
          </cell>
        </row>
        <row r="58">
          <cell r="A58">
            <v>57</v>
          </cell>
          <cell r="B58" t="str">
            <v>РУДАКОВ Роман Дмитриевич</v>
          </cell>
          <cell r="C58">
            <v>10158887802</v>
          </cell>
          <cell r="D58">
            <v>40951</v>
          </cell>
          <cell r="E58" t="str">
            <v>3 ЮН</v>
          </cell>
          <cell r="F58" t="str">
            <v>Новосибирская область</v>
          </cell>
          <cell r="G58" t="str">
            <v>МБУ ДО "СШ "Авангард" г. Бердск</v>
          </cell>
        </row>
        <row r="59">
          <cell r="A59">
            <v>58</v>
          </cell>
          <cell r="B59" t="str">
            <v>УЛЬЯНОВ Михаил Александрович</v>
          </cell>
          <cell r="C59">
            <v>10148787573</v>
          </cell>
          <cell r="D59">
            <v>40856</v>
          </cell>
          <cell r="E59" t="str">
            <v>2 ЮН</v>
          </cell>
          <cell r="F59" t="str">
            <v>Новосибирская область</v>
          </cell>
          <cell r="G59" t="str">
            <v>МБУ ДО "СШ "Авангард" г. Бердск</v>
          </cell>
        </row>
        <row r="60">
          <cell r="A60">
            <v>59</v>
          </cell>
          <cell r="B60" t="str">
            <v>ТИМОШЕНКО Александра Михайловна</v>
          </cell>
          <cell r="C60">
            <v>10154047300</v>
          </cell>
          <cell r="D60">
            <v>40422</v>
          </cell>
          <cell r="E60" t="str">
            <v>2 СР</v>
          </cell>
          <cell r="F60" t="str">
            <v>Новосибирская область</v>
          </cell>
          <cell r="G60" t="str">
            <v>МБУ ДО "СШ "Авангард" г. Бердск</v>
          </cell>
        </row>
        <row r="61">
          <cell r="A61">
            <v>60</v>
          </cell>
          <cell r="B61" t="str">
            <v>ИВАНОВА Полина Андреевна</v>
          </cell>
          <cell r="C61">
            <v>10154047296</v>
          </cell>
          <cell r="D61">
            <v>40304</v>
          </cell>
          <cell r="E61" t="str">
            <v>2 СР</v>
          </cell>
          <cell r="F61" t="str">
            <v>Новосибирская область</v>
          </cell>
          <cell r="G61" t="str">
            <v>МБУ ДО "СШ "Авангард" г. Бердск</v>
          </cell>
        </row>
        <row r="62">
          <cell r="A62">
            <v>61</v>
          </cell>
          <cell r="B62" t="str">
            <v>ГРЕЧКИН Максим Евгеньевич</v>
          </cell>
          <cell r="C62">
            <v>10141439926</v>
          </cell>
          <cell r="D62">
            <v>39795</v>
          </cell>
          <cell r="E62" t="str">
            <v>1 СР</v>
          </cell>
          <cell r="F62" t="str">
            <v>Новосибирская область</v>
          </cell>
          <cell r="G62" t="str">
            <v>МБУ ДО "СШ "Авангард" г. Бердск</v>
          </cell>
        </row>
        <row r="63">
          <cell r="A63">
            <v>62</v>
          </cell>
          <cell r="B63" t="str">
            <v>ПОКРОВСКИЙ Владислав Михайлович</v>
          </cell>
          <cell r="C63">
            <v>10127677242</v>
          </cell>
          <cell r="D63">
            <v>39474</v>
          </cell>
          <cell r="E63" t="str">
            <v>1 СР</v>
          </cell>
          <cell r="F63" t="str">
            <v>Новосибирская область</v>
          </cell>
          <cell r="G63" t="str">
            <v>МБУ ДО "СШ "Авангард" г. Бердск</v>
          </cell>
        </row>
        <row r="64">
          <cell r="A64">
            <v>63</v>
          </cell>
          <cell r="B64" t="str">
            <v>ПРОТАСОВ Никита Евгеньевич</v>
          </cell>
          <cell r="C64">
            <v>10131029095</v>
          </cell>
          <cell r="D64">
            <v>40052</v>
          </cell>
          <cell r="E64" t="str">
            <v>2 СР</v>
          </cell>
          <cell r="F64" t="str">
            <v>Новосибирская область</v>
          </cell>
          <cell r="G64" t="str">
            <v>МБУ ДО "СШ "Авангард" г. Бердск</v>
          </cell>
        </row>
        <row r="65">
          <cell r="A65">
            <v>64</v>
          </cell>
          <cell r="B65" t="str">
            <v>СЕМЬЯНОВ Александр Андреевич</v>
          </cell>
          <cell r="C65">
            <v>10127677141</v>
          </cell>
          <cell r="D65">
            <v>39344</v>
          </cell>
          <cell r="E65" t="str">
            <v>КМС</v>
          </cell>
          <cell r="F65" t="str">
            <v>Новосибирская область</v>
          </cell>
          <cell r="G65" t="str">
            <v>МБУ ДО "СШ "Авангард" г. Бердск</v>
          </cell>
        </row>
        <row r="66">
          <cell r="A66">
            <v>65</v>
          </cell>
          <cell r="B66" t="str">
            <v>ПАРГАЧЕВСКИЙ Андрей Николаевич</v>
          </cell>
          <cell r="C66">
            <v>10131541781</v>
          </cell>
          <cell r="D66">
            <v>40422</v>
          </cell>
          <cell r="E66" t="str">
            <v>2 СР</v>
          </cell>
          <cell r="F66" t="str">
            <v>Новосибирская область</v>
          </cell>
          <cell r="G66" t="str">
            <v>МБУ ДО "СШ "Авангард" г. Бердск</v>
          </cell>
        </row>
        <row r="67">
          <cell r="A67">
            <v>66</v>
          </cell>
          <cell r="B67" t="str">
            <v>ДАНИЛЬЧЕНКО Тимофей Вячеславович</v>
          </cell>
          <cell r="C67">
            <v>10159544166</v>
          </cell>
          <cell r="D67">
            <v>40528</v>
          </cell>
          <cell r="E67" t="str">
            <v>2 ЮН</v>
          </cell>
          <cell r="F67" t="str">
            <v>Новосибирская область</v>
          </cell>
          <cell r="G67" t="str">
            <v>МБУ ДО "СШ "Авангард" г. Бердск</v>
          </cell>
        </row>
        <row r="68">
          <cell r="A68">
            <v>67</v>
          </cell>
          <cell r="B68" t="str">
            <v>ГЕРАСИМОВА Александра Павловна</v>
          </cell>
          <cell r="C68">
            <v>10128500934</v>
          </cell>
          <cell r="D68">
            <v>39652</v>
          </cell>
          <cell r="E68" t="str">
            <v>КМС</v>
          </cell>
          <cell r="F68" t="str">
            <v>Новосибирская область</v>
          </cell>
          <cell r="G68" t="str">
            <v>МБУ СШ "ТЭИС"</v>
          </cell>
        </row>
        <row r="69">
          <cell r="A69">
            <v>68</v>
          </cell>
          <cell r="B69" t="str">
            <v>БОБРОВНИКОВА Анна Андреевна</v>
          </cell>
          <cell r="C69">
            <v>10138574281</v>
          </cell>
          <cell r="D69">
            <v>41218</v>
          </cell>
          <cell r="E69" t="str">
            <v>2 СР</v>
          </cell>
          <cell r="F69" t="str">
            <v>Омская область</v>
          </cell>
          <cell r="G69" t="str">
            <v>БУ ОО ДО "СШОР "Академия велоспорта"</v>
          </cell>
        </row>
        <row r="70">
          <cell r="A70">
            <v>69</v>
          </cell>
          <cell r="B70" t="str">
            <v>ИВАНОВА Анна Геннадьевна</v>
          </cell>
          <cell r="C70">
            <v>10146013171</v>
          </cell>
          <cell r="D70">
            <v>40985</v>
          </cell>
          <cell r="E70" t="str">
            <v>2 СР</v>
          </cell>
          <cell r="F70" t="str">
            <v>Омская область</v>
          </cell>
          <cell r="G70" t="str">
            <v>БУ ОО ДО "СШОР "Академия велоспорта"</v>
          </cell>
        </row>
        <row r="71">
          <cell r="A71">
            <v>70</v>
          </cell>
          <cell r="B71" t="str">
            <v>ПЕРЕПЕЧИНА Евгения Михайловна</v>
          </cell>
          <cell r="C71">
            <v>10133869175</v>
          </cell>
          <cell r="D71">
            <v>40396</v>
          </cell>
          <cell r="E71" t="str">
            <v>1 СР</v>
          </cell>
          <cell r="F71" t="str">
            <v>Омская область</v>
          </cell>
          <cell r="G71" t="str">
            <v>БУ ОО ДО "СШОР "Академия велоспорта"</v>
          </cell>
        </row>
        <row r="72">
          <cell r="A72">
            <v>71</v>
          </cell>
          <cell r="B72" t="str">
            <v>МАТУСЯ Дарья Кирилловна</v>
          </cell>
          <cell r="C72">
            <v>10142735581</v>
          </cell>
          <cell r="D72">
            <v>40182</v>
          </cell>
          <cell r="E72" t="str">
            <v>2 СР</v>
          </cell>
          <cell r="F72" t="str">
            <v>Омская область</v>
          </cell>
          <cell r="G72" t="str">
            <v>БУ ОО ДО "СШОР "Академия велоспорта"</v>
          </cell>
        </row>
        <row r="73">
          <cell r="A73">
            <v>73</v>
          </cell>
          <cell r="B73" t="str">
            <v>КЕТЛЕР Лев Александрович</v>
          </cell>
          <cell r="C73">
            <v>10130778111</v>
          </cell>
          <cell r="D73">
            <v>39833</v>
          </cell>
          <cell r="E73" t="str">
            <v>1 СР</v>
          </cell>
          <cell r="F73" t="str">
            <v>Омская область</v>
          </cell>
          <cell r="G73" t="str">
            <v>БУ ОО ДО "СШОР "Академия велоспорта"</v>
          </cell>
        </row>
        <row r="74">
          <cell r="A74">
            <v>74</v>
          </cell>
          <cell r="B74" t="str">
            <v>ТЮСЕНКОВ Артем Александрович</v>
          </cell>
          <cell r="C74">
            <v>10115821620</v>
          </cell>
          <cell r="D74">
            <v>39890</v>
          </cell>
          <cell r="E74" t="str">
            <v>1 СР</v>
          </cell>
          <cell r="F74" t="str">
            <v>Омская область</v>
          </cell>
          <cell r="G74" t="str">
            <v>БУ ОО ДО "СШОР "Академия велоспорта"</v>
          </cell>
        </row>
        <row r="75">
          <cell r="A75">
            <v>75</v>
          </cell>
          <cell r="B75" t="str">
            <v>ФУКС Даниил Александрович</v>
          </cell>
          <cell r="C75">
            <v>10142530265</v>
          </cell>
          <cell r="D75">
            <v>40015</v>
          </cell>
          <cell r="E75" t="str">
            <v>1 СР</v>
          </cell>
          <cell r="F75" t="str">
            <v>Омская область</v>
          </cell>
          <cell r="G75" t="str">
            <v>БУ ОО ДО "СШОР "Академия велоспорта"</v>
          </cell>
        </row>
        <row r="76">
          <cell r="A76">
            <v>76</v>
          </cell>
          <cell r="B76" t="str">
            <v>ГОРОХ Кирилл Денисович</v>
          </cell>
          <cell r="C76">
            <v>10133681744</v>
          </cell>
          <cell r="D76">
            <v>40213</v>
          </cell>
          <cell r="E76" t="str">
            <v>1 СР</v>
          </cell>
          <cell r="F76" t="str">
            <v>Омская область</v>
          </cell>
          <cell r="G76" t="str">
            <v>БУ ДО г.Омска "СШОР № 8 им.В.Соколова"</v>
          </cell>
        </row>
        <row r="77">
          <cell r="A77">
            <v>77</v>
          </cell>
          <cell r="B77" t="str">
            <v>КОЛОВОРОТНЫЙ Степан Антонович</v>
          </cell>
          <cell r="C77">
            <v>10150169522</v>
          </cell>
          <cell r="D77">
            <v>40354</v>
          </cell>
          <cell r="E77" t="str">
            <v>1 СР</v>
          </cell>
          <cell r="F77" t="str">
            <v>Омская область</v>
          </cell>
          <cell r="G77" t="str">
            <v>БУ ОО ДО "СШОР "Академия велоспорта"</v>
          </cell>
        </row>
        <row r="78">
          <cell r="A78">
            <v>78</v>
          </cell>
          <cell r="B78" t="str">
            <v>ГЛЕБОВ Денис Сергеевич</v>
          </cell>
          <cell r="C78">
            <v>10133791878</v>
          </cell>
          <cell r="D78">
            <v>40485</v>
          </cell>
          <cell r="E78" t="str">
            <v>1 СР</v>
          </cell>
          <cell r="F78" t="str">
            <v>Омская область</v>
          </cell>
          <cell r="G78" t="str">
            <v>БУ ОО ДО "СШОР "Академия велоспорта"</v>
          </cell>
        </row>
        <row r="79">
          <cell r="A79">
            <v>79</v>
          </cell>
          <cell r="B79" t="str">
            <v>БРУЕВ Матвей Алексеевич</v>
          </cell>
          <cell r="C79">
            <v>10133971532</v>
          </cell>
          <cell r="D79">
            <v>40395</v>
          </cell>
          <cell r="E79" t="str">
            <v>1 СР</v>
          </cell>
          <cell r="F79" t="str">
            <v>Омская область</v>
          </cell>
          <cell r="G79" t="str">
            <v>БУ ОО ДО "СШОР "Академия велоспорта"</v>
          </cell>
        </row>
        <row r="80">
          <cell r="A80">
            <v>80</v>
          </cell>
          <cell r="B80" t="str">
            <v>ВОЛИК Даниил Евгеньевич</v>
          </cell>
          <cell r="C80">
            <v>10133949708</v>
          </cell>
          <cell r="D80">
            <v>40360</v>
          </cell>
          <cell r="E80" t="str">
            <v>1 СР</v>
          </cell>
          <cell r="F80" t="str">
            <v>Омская область</v>
          </cell>
          <cell r="G80" t="str">
            <v>БУ ОО ДО "СШОР "Академия велоспорта"</v>
          </cell>
        </row>
        <row r="81">
          <cell r="A81">
            <v>81</v>
          </cell>
          <cell r="B81" t="str">
            <v>ЯНУШКЕВИЧ Юлианна Валентиновна</v>
          </cell>
          <cell r="C81">
            <v>10149834163</v>
          </cell>
          <cell r="D81">
            <v>40676</v>
          </cell>
          <cell r="E81" t="str">
            <v>2 СР</v>
          </cell>
          <cell r="F81" t="str">
            <v>Омская область</v>
          </cell>
          <cell r="G81" t="str">
            <v>БУ ОО ДО "СШОР "Академия велоспорта"</v>
          </cell>
        </row>
        <row r="82">
          <cell r="A82">
            <v>83</v>
          </cell>
          <cell r="B82" t="str">
            <v>СТЕПАНОВА Злата Сергеевна</v>
          </cell>
          <cell r="C82">
            <v>10133870084</v>
          </cell>
          <cell r="D82">
            <v>40430</v>
          </cell>
          <cell r="E82" t="str">
            <v>1 СР</v>
          </cell>
          <cell r="F82" t="str">
            <v>Омская область</v>
          </cell>
          <cell r="G82" t="str">
            <v>БУ ОО ДО "СШОР "Академия велоспорта"</v>
          </cell>
        </row>
        <row r="83">
          <cell r="A83">
            <v>84</v>
          </cell>
          <cell r="B83" t="str">
            <v>КЛОЧКО Алина Валерьевна</v>
          </cell>
          <cell r="C83">
            <v>10139109296</v>
          </cell>
          <cell r="D83">
            <v>40765</v>
          </cell>
          <cell r="E83" t="str">
            <v>1 СР</v>
          </cell>
          <cell r="F83" t="str">
            <v>Омская область</v>
          </cell>
          <cell r="G83" t="str">
            <v>БУ ОО ДО "СШОР "Академия велоспорта"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8">
          <cell r="A8" t="str">
            <v>ПЕРВЕНСТВО НОВОСИБИРСКОЙ ОБЛАСТИ</v>
          </cell>
        </row>
        <row r="9">
          <cell r="A9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>ЮНОШИ 13-14 ЛЕТ</v>
          </cell>
        </row>
        <row r="15">
          <cell r="A15" t="str">
            <v>МЕСТО ПРОВЕДЕНИЯ: р.п. Маслянино</v>
          </cell>
          <cell r="G15" t="str">
            <v>НАЧАЛО ГОНКИ: 11ч 00м</v>
          </cell>
        </row>
        <row r="16">
          <cell r="A16" t="str">
            <v>ДАТА ПРОВЕДЕНИЯ: 24 ИЮНЯ 2025 ГОДА</v>
          </cell>
          <cell r="G16" t="str">
            <v>ОКОНЧАНИЕ ГОНКИ: 14ч 00м</v>
          </cell>
        </row>
        <row r="17">
          <cell r="A17" t="str">
            <v>ИНФОРМАЦИЯ О ЖЮРИ И ГСК СОРЕВНОВАНИЙ:</v>
          </cell>
          <cell r="G17" t="str">
            <v>ТЕХНИЧЕСКИЕ ДАННЫЕ ТРАССЫ:</v>
          </cell>
        </row>
        <row r="18">
          <cell r="A18" t="str">
            <v>ТЕХНИЧЕСКИЙ ДЕЛЕГАТ ФВСР:</v>
          </cell>
          <cell r="G18" t="str">
            <v xml:space="preserve"> НАЗВАНИЕ ТРАССЫ / РЕГ. НОМЕР:</v>
          </cell>
        </row>
        <row r="19">
          <cell r="A19" t="str">
            <v>ГЛАВНЫЙ СУДЬЯ:</v>
          </cell>
          <cell r="F19" t="str">
            <v xml:space="preserve">ДОЦЕНКО С.А. (ВК, г. ОМСК) </v>
          </cell>
          <cell r="G19" t="str">
            <v xml:space="preserve"> МАКСИМАЛЬНЫЙ ПЕРЕПАД (HD):</v>
          </cell>
        </row>
        <row r="20">
          <cell r="A20" t="str">
            <v>ГЛАВНЫЙ СЕКРЕТАРЬ:</v>
          </cell>
          <cell r="F20" t="str">
            <v>СЛАБКОВСКАЯ В.Н. ( ВК, г. ОМСК)</v>
          </cell>
          <cell r="G20" t="str">
            <v xml:space="preserve"> СУММА ПЕРЕПАДОВ (ТС):</v>
          </cell>
        </row>
        <row r="21">
          <cell r="A21" t="str">
            <v>СУДЬЯ НА ФИНИШЕ:</v>
          </cell>
          <cell r="F21" t="str">
            <v xml:space="preserve">САВИЦКИЙ К.Н. (ВК, г. НОВОСИБИРСК) </v>
          </cell>
          <cell r="G21" t="str">
            <v xml:space="preserve"> ДЛИНА КРУГА/КРУГОВ: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43</v>
          </cell>
          <cell r="C25">
            <v>10146252439</v>
          </cell>
          <cell r="D25" t="str">
            <v>ПУДОВ Артур Иванович</v>
          </cell>
          <cell r="E25">
            <v>41138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2</v>
          </cell>
          <cell r="B26">
            <v>16</v>
          </cell>
          <cell r="C26">
            <v>10139995131</v>
          </cell>
          <cell r="D26" t="str">
            <v>ПЕШНИН Данил Викторович</v>
          </cell>
          <cell r="E26">
            <v>40711</v>
          </cell>
          <cell r="F26" t="str">
            <v>1 СР</v>
          </cell>
          <cell r="G26" t="str">
            <v>Кемеровская область</v>
          </cell>
        </row>
        <row r="27">
          <cell r="A27">
            <v>3</v>
          </cell>
          <cell r="B27">
            <v>53</v>
          </cell>
          <cell r="C27">
            <v>10148667941</v>
          </cell>
          <cell r="D27" t="str">
            <v>ЕВДОКИМОВ Матвей Иванович</v>
          </cell>
          <cell r="E27">
            <v>40565</v>
          </cell>
          <cell r="F27" t="str">
            <v>2 СР</v>
          </cell>
          <cell r="G27" t="str">
            <v>Новосибирская область</v>
          </cell>
        </row>
        <row r="28">
          <cell r="A28">
            <v>4</v>
          </cell>
          <cell r="B28">
            <v>14</v>
          </cell>
          <cell r="C28">
            <v>10153663340</v>
          </cell>
          <cell r="D28" t="str">
            <v>ЕФИМОВ Марк Владиславович</v>
          </cell>
          <cell r="E28">
            <v>40583</v>
          </cell>
          <cell r="F28" t="str">
            <v>2 СР</v>
          </cell>
          <cell r="G28" t="str">
            <v>Кемеровская область</v>
          </cell>
        </row>
        <row r="29">
          <cell r="A29">
            <v>5</v>
          </cell>
          <cell r="B29">
            <v>19</v>
          </cell>
          <cell r="D29" t="str">
            <v>ШУМЕЕВ Тимофей Евгеньевич</v>
          </cell>
          <cell r="E29">
            <v>40668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6</v>
          </cell>
          <cell r="B30">
            <v>56</v>
          </cell>
          <cell r="C30">
            <v>10131541175</v>
          </cell>
          <cell r="D30" t="str">
            <v>ПОВИСОК Роман Юрьевич</v>
          </cell>
          <cell r="E30">
            <v>40633</v>
          </cell>
          <cell r="F30" t="str">
            <v>1 ЮН</v>
          </cell>
          <cell r="G30" t="str">
            <v>Новосибирская область</v>
          </cell>
        </row>
        <row r="31">
          <cell r="A31">
            <v>7</v>
          </cell>
          <cell r="B31">
            <v>58</v>
          </cell>
          <cell r="C31">
            <v>10148787573</v>
          </cell>
          <cell r="D31" t="str">
            <v>УЛЬЯНОВ Михаил Александрович</v>
          </cell>
          <cell r="E31">
            <v>40856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8</v>
          </cell>
          <cell r="B32">
            <v>15</v>
          </cell>
          <cell r="D32" t="str">
            <v>ЛЕДОМСКИЙ Андрей Александрович</v>
          </cell>
          <cell r="E32">
            <v>40753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9</v>
          </cell>
          <cell r="B33">
            <v>17</v>
          </cell>
          <cell r="D33" t="str">
            <v>САРСАЦКИЙ Кирилл Денисович</v>
          </cell>
          <cell r="E33">
            <v>40746</v>
          </cell>
          <cell r="F33" t="str">
            <v>1 ЮН</v>
          </cell>
          <cell r="G33" t="str">
            <v>Кемеровская область</v>
          </cell>
        </row>
        <row r="34">
          <cell r="A34">
            <v>10</v>
          </cell>
          <cell r="B34">
            <v>57</v>
          </cell>
          <cell r="C34">
            <v>10158887802</v>
          </cell>
          <cell r="D34" t="str">
            <v>РУДАКОВ Роман Дмитриевич</v>
          </cell>
          <cell r="E34">
            <v>40951</v>
          </cell>
          <cell r="F34" t="str">
            <v>3 ЮН</v>
          </cell>
          <cell r="G34" t="str">
            <v>Новосибирская область</v>
          </cell>
        </row>
        <row r="35">
          <cell r="A35">
            <v>11</v>
          </cell>
          <cell r="B35">
            <v>54</v>
          </cell>
          <cell r="D35" t="str">
            <v>ЖИРНОВ Артем Иванович</v>
          </cell>
          <cell r="E35">
            <v>41518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12</v>
          </cell>
          <cell r="B36">
            <v>18</v>
          </cell>
          <cell r="D36" t="str">
            <v>УШАКОВ Семен Евгеньевич</v>
          </cell>
          <cell r="E36">
            <v>41200</v>
          </cell>
          <cell r="F36" t="str">
            <v>1 ЮН</v>
          </cell>
          <cell r="G36" t="str">
            <v>Кемеровская область</v>
          </cell>
        </row>
        <row r="37">
          <cell r="A37">
            <v>13</v>
          </cell>
          <cell r="B37">
            <v>13</v>
          </cell>
          <cell r="D37" t="str">
            <v>ГРОМОВ Максим Сергеевич</v>
          </cell>
          <cell r="E37">
            <v>41546</v>
          </cell>
          <cell r="F37" t="str">
            <v>1 ЮН</v>
          </cell>
          <cell r="G37" t="str">
            <v>Кемеровская область</v>
          </cell>
        </row>
        <row r="38">
          <cell r="A38">
            <v>14</v>
          </cell>
          <cell r="B38">
            <v>9</v>
          </cell>
          <cell r="C38">
            <v>10149840227</v>
          </cell>
          <cell r="D38" t="str">
            <v>СМЕТАНИН Данил Андреевич</v>
          </cell>
          <cell r="E38">
            <v>40690</v>
          </cell>
          <cell r="F38" t="str">
            <v>3 СР</v>
          </cell>
          <cell r="G38" t="str">
            <v>Кемеровская область</v>
          </cell>
        </row>
        <row r="39">
          <cell r="A39">
            <v>15</v>
          </cell>
          <cell r="B39">
            <v>45</v>
          </cell>
          <cell r="D39" t="str">
            <v>НИТЧЕНКО Артем Вячеславович</v>
          </cell>
          <cell r="E39">
            <v>40886</v>
          </cell>
          <cell r="F39" t="str">
            <v>3 СР</v>
          </cell>
          <cell r="G39" t="str">
            <v>Новосибирская область</v>
          </cell>
        </row>
        <row r="40">
          <cell r="A40">
            <v>16</v>
          </cell>
          <cell r="B40">
            <v>10</v>
          </cell>
          <cell r="D40" t="str">
            <v>ФЕДОСОВ Федор Эдуардович</v>
          </cell>
          <cell r="E40">
            <v>41192</v>
          </cell>
          <cell r="F40" t="str">
            <v>3 СР</v>
          </cell>
          <cell r="G40" t="str">
            <v>Кемеровская область</v>
          </cell>
        </row>
        <row r="41">
          <cell r="A41">
            <v>17</v>
          </cell>
          <cell r="B41">
            <v>46</v>
          </cell>
          <cell r="D41" t="str">
            <v>ВОЛОДИН Роман Евгеньевич</v>
          </cell>
          <cell r="E41">
            <v>41156</v>
          </cell>
          <cell r="F41" t="str">
            <v>1 ЮН</v>
          </cell>
          <cell r="G41" t="str">
            <v>Новосибирская область</v>
          </cell>
        </row>
        <row r="42">
          <cell r="A42">
            <v>18</v>
          </cell>
          <cell r="B42">
            <v>41</v>
          </cell>
          <cell r="C42">
            <v>10164563312</v>
          </cell>
          <cell r="D42" t="str">
            <v>ДРОЗДОВ Данил Игоревич</v>
          </cell>
          <cell r="E42">
            <v>41225</v>
          </cell>
          <cell r="F42" t="str">
            <v>2 ЮН</v>
          </cell>
          <cell r="G42" t="str">
            <v>Новосибирская область</v>
          </cell>
        </row>
        <row r="43">
          <cell r="A43">
            <v>19</v>
          </cell>
          <cell r="B43">
            <v>44</v>
          </cell>
          <cell r="D43" t="str">
            <v>ХАЛИУЛЛИН Александр Артурович</v>
          </cell>
          <cell r="E43">
            <v>41464</v>
          </cell>
          <cell r="F43" t="str">
            <v>1 ЮН</v>
          </cell>
          <cell r="G43" t="str">
            <v>Новосибирская область</v>
          </cell>
        </row>
        <row r="44">
          <cell r="A44">
            <v>20</v>
          </cell>
          <cell r="B44">
            <v>42</v>
          </cell>
          <cell r="C44">
            <v>10164512283</v>
          </cell>
          <cell r="D44" t="str">
            <v>СТЕПИН Игорь Максимович</v>
          </cell>
          <cell r="E44">
            <v>41087</v>
          </cell>
          <cell r="F44" t="str">
            <v>2 ЮН</v>
          </cell>
          <cell r="G44" t="str">
            <v>Новосибирская область</v>
          </cell>
        </row>
        <row r="45">
          <cell r="A45">
            <v>21</v>
          </cell>
          <cell r="B45">
            <v>40</v>
          </cell>
          <cell r="C45">
            <v>10164567958</v>
          </cell>
          <cell r="D45" t="str">
            <v>ДМИТРИЕВ Роман Сергеевич</v>
          </cell>
          <cell r="E45">
            <v>41440</v>
          </cell>
          <cell r="F45" t="str">
            <v>2 ЮН</v>
          </cell>
          <cell r="G45" t="str">
            <v>Новосибирская область</v>
          </cell>
        </row>
        <row r="47">
          <cell r="A47" t="str">
            <v>ПОГОДНЫЕ УСЛОВИЯ</v>
          </cell>
          <cell r="G47" t="str">
            <v>СТАТИСТИКА ГОНКИ</v>
          </cell>
        </row>
        <row r="48">
          <cell r="A48" t="str">
            <v>Температура: +22</v>
          </cell>
          <cell r="G48" t="str">
            <v>Субъектов РФ:</v>
          </cell>
        </row>
        <row r="49">
          <cell r="A49" t="str">
            <v>Влажность: 84%</v>
          </cell>
          <cell r="G49" t="str">
            <v>Заявлено:</v>
          </cell>
        </row>
        <row r="50">
          <cell r="A50" t="str">
            <v>Осадки: ясно</v>
          </cell>
          <cell r="G50" t="str">
            <v>Стартовало:</v>
          </cell>
        </row>
        <row r="51">
          <cell r="A51" t="str">
            <v>Ветер: 2 м/с (ю/з)</v>
          </cell>
          <cell r="G51" t="str">
            <v>Финишировало:</v>
          </cell>
        </row>
        <row r="52">
          <cell r="G52" t="str">
            <v>Лимит времени:</v>
          </cell>
        </row>
        <row r="53">
          <cell r="G53" t="str">
            <v>Н. финишировало:</v>
          </cell>
        </row>
        <row r="54">
          <cell r="G54" t="str">
            <v>Дисквалифицировано:</v>
          </cell>
        </row>
        <row r="55">
          <cell r="G55" t="str">
            <v>Н. стартовало:</v>
          </cell>
        </row>
        <row r="57">
          <cell r="A57" t="str">
            <v>ТЕХНИЧЕСКИЙ ДЕЛЕГАТ</v>
          </cell>
          <cell r="D57" t="str">
            <v>ГЛАВНЫЙ СУДЬЯ</v>
          </cell>
        </row>
        <row r="64">
          <cell r="D64" t="str">
            <v xml:space="preserve">ДОЦЕНКО С.А. (ВК, г. ОМСК) 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8">
          <cell r="A8" t="str">
            <v>ПЕРВЕНСТВО НОВОСИБИРСКОЙ ОБЛАСТИ</v>
          </cell>
        </row>
        <row r="9">
          <cell r="A9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>ДЕВУШКИ 13-14 ЛЕТ</v>
          </cell>
        </row>
        <row r="15">
          <cell r="A15" t="str">
            <v>МЕСТО ПРОВЕДЕНИЯ: р.п. Маслянино</v>
          </cell>
          <cell r="G15" t="str">
            <v>НАЧАЛО ГОНКИ: 11ч 00м</v>
          </cell>
        </row>
        <row r="16">
          <cell r="A16" t="str">
            <v>ДАТА ПРОВЕДЕНИЯ: 24 ИЮНЯ 2025 ГОДА</v>
          </cell>
          <cell r="G16" t="str">
            <v>ОКОНЧАНИЕ ГОНКИ: 14ч 00м</v>
          </cell>
        </row>
        <row r="17">
          <cell r="A17" t="str">
            <v>ИНФОРМАЦИЯ О ЖЮРИ И ГСК СОРЕВНОВАНИЙ:</v>
          </cell>
          <cell r="G17" t="str">
            <v>ТЕХНИЧЕСКИЕ ДАННЫЕ ТРАССЫ:</v>
          </cell>
        </row>
        <row r="18">
          <cell r="A18" t="str">
            <v>ТЕХНИЧЕСКИЙ ДЕЛЕГАТ ФВСР:</v>
          </cell>
          <cell r="G18" t="str">
            <v xml:space="preserve"> НАЗВАНИЕ ТРАССЫ / РЕГ. НОМЕР:</v>
          </cell>
        </row>
        <row r="19">
          <cell r="A19" t="str">
            <v>ГЛАВНЫЙ СУДЬЯ:</v>
          </cell>
          <cell r="F19" t="str">
            <v xml:space="preserve">ДОЦЕНКО С.А. (ВК, г. ОМСК) </v>
          </cell>
          <cell r="G19" t="str">
            <v xml:space="preserve"> МАКСИМАЛЬНЫЙ ПЕРЕПАД (HD):</v>
          </cell>
        </row>
        <row r="20">
          <cell r="A20" t="str">
            <v>ГЛАВНЫЙ СЕКРЕТАРЬ:</v>
          </cell>
          <cell r="F20" t="str">
            <v>СЛАБКОВСКАЯ В.Н. ( ВК, г. ОМСК)</v>
          </cell>
          <cell r="G20" t="str">
            <v xml:space="preserve"> СУММА ПЕРЕПАДОВ (ТС):</v>
          </cell>
        </row>
        <row r="21">
          <cell r="A21" t="str">
            <v>СУДЬЯ НА ФИНИШЕ:</v>
          </cell>
          <cell r="F21" t="str">
            <v xml:space="preserve">САВИЦКИЙ К.Н. (ВК, г. НОВОСИБИРСК) </v>
          </cell>
          <cell r="G21" t="str">
            <v xml:space="preserve"> ДЛИНА КРУГА/КРУГОВ: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68</v>
          </cell>
          <cell r="C25">
            <v>10138574281</v>
          </cell>
          <cell r="D25" t="str">
            <v>БОБРОВНИКОВА Анна Андреевна</v>
          </cell>
          <cell r="E25">
            <v>41218</v>
          </cell>
          <cell r="F25" t="str">
            <v>2 СР</v>
          </cell>
          <cell r="G25" t="str">
            <v>Омская область</v>
          </cell>
        </row>
        <row r="26">
          <cell r="A26">
            <v>2</v>
          </cell>
          <cell r="B26">
            <v>6</v>
          </cell>
          <cell r="C26">
            <v>10156937694</v>
          </cell>
          <cell r="D26" t="str">
            <v>ШУБИНА Анна Павловна</v>
          </cell>
          <cell r="E26">
            <v>40710</v>
          </cell>
          <cell r="F26" t="str">
            <v>1 СР</v>
          </cell>
          <cell r="G26" t="str">
            <v>Кемеровская область</v>
          </cell>
        </row>
        <row r="27">
          <cell r="A27">
            <v>3</v>
          </cell>
          <cell r="B27">
            <v>69</v>
          </cell>
          <cell r="C27">
            <v>10146013171</v>
          </cell>
          <cell r="D27" t="str">
            <v>ИВАНОВА Анна Геннадьевна</v>
          </cell>
          <cell r="E27">
            <v>40985</v>
          </cell>
          <cell r="F27" t="str">
            <v>2 СР</v>
          </cell>
          <cell r="G27" t="str">
            <v>Омская область</v>
          </cell>
        </row>
        <row r="28">
          <cell r="A28">
            <v>4</v>
          </cell>
          <cell r="B28">
            <v>55</v>
          </cell>
          <cell r="C28">
            <v>10159471923</v>
          </cell>
          <cell r="D28" t="str">
            <v>МАРИСКИНА Стана Артемовна</v>
          </cell>
          <cell r="E28">
            <v>40633</v>
          </cell>
          <cell r="F28" t="str">
            <v>2 СР</v>
          </cell>
          <cell r="G28" t="str">
            <v>Новосибирская область</v>
          </cell>
        </row>
        <row r="29">
          <cell r="A29">
            <v>5</v>
          </cell>
          <cell r="B29">
            <v>29</v>
          </cell>
          <cell r="C29">
            <v>10146253550</v>
          </cell>
          <cell r="D29" t="str">
            <v>БРУМА Екатерина Вадимовна</v>
          </cell>
          <cell r="E29">
            <v>40889</v>
          </cell>
          <cell r="F29" t="str">
            <v>1 СР</v>
          </cell>
          <cell r="G29" t="str">
            <v>Новосибирская область</v>
          </cell>
        </row>
        <row r="30">
          <cell r="A30">
            <v>6</v>
          </cell>
          <cell r="B30">
            <v>7</v>
          </cell>
          <cell r="C30">
            <v>10140729806</v>
          </cell>
          <cell r="D30" t="str">
            <v>НАСИКОВСКАЯ Елизавета Александровна</v>
          </cell>
          <cell r="E30">
            <v>40951</v>
          </cell>
          <cell r="F30" t="str">
            <v>1 ЮН</v>
          </cell>
          <cell r="G30" t="str">
            <v>Кемеровская область</v>
          </cell>
        </row>
        <row r="31">
          <cell r="A31">
            <v>7</v>
          </cell>
          <cell r="B31">
            <v>38</v>
          </cell>
          <cell r="C31">
            <v>10164811670</v>
          </cell>
          <cell r="D31" t="str">
            <v>ЦАРЕВА Ольга Романовна</v>
          </cell>
          <cell r="E31">
            <v>41667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8</v>
          </cell>
          <cell r="B32">
            <v>8</v>
          </cell>
          <cell r="C32">
            <v>10160931064</v>
          </cell>
          <cell r="D32" t="str">
            <v>ЧЕРЕПАНОВА Елизавета Олеговна</v>
          </cell>
          <cell r="E32">
            <v>40814</v>
          </cell>
          <cell r="F32" t="str">
            <v>2 СР</v>
          </cell>
          <cell r="G32" t="str">
            <v>Кемеровская область</v>
          </cell>
        </row>
        <row r="33">
          <cell r="A33">
            <v>9</v>
          </cell>
          <cell r="B33">
            <v>39</v>
          </cell>
          <cell r="C33">
            <v>10164425589</v>
          </cell>
          <cell r="D33" t="str">
            <v>ИВАНОВА Анна Сергеевна</v>
          </cell>
          <cell r="E33">
            <v>41214</v>
          </cell>
          <cell r="F33" t="str">
            <v>2 ЮН</v>
          </cell>
          <cell r="G33" t="str">
            <v>Новосибирская область</v>
          </cell>
        </row>
        <row r="34">
          <cell r="A34">
            <v>10</v>
          </cell>
          <cell r="B34">
            <v>11</v>
          </cell>
          <cell r="D34" t="str">
            <v>ШИПАЛОВА Виктория Юрьевна</v>
          </cell>
          <cell r="E34">
            <v>41358</v>
          </cell>
          <cell r="F34" t="str">
            <v>1 ЮН</v>
          </cell>
          <cell r="G34" t="str">
            <v>Кемеровская область</v>
          </cell>
        </row>
        <row r="35">
          <cell r="A35">
            <v>11</v>
          </cell>
          <cell r="B35">
            <v>22</v>
          </cell>
          <cell r="D35" t="str">
            <v>ЦЫГАНКОВА Алена Захаровна</v>
          </cell>
          <cell r="E35">
            <v>42000</v>
          </cell>
          <cell r="F35" t="str">
            <v>1 ЮН</v>
          </cell>
          <cell r="G35" t="str">
            <v>Новосибирская область</v>
          </cell>
        </row>
        <row r="36">
          <cell r="A36">
            <v>12</v>
          </cell>
          <cell r="B36">
            <v>21</v>
          </cell>
          <cell r="D36" t="str">
            <v>РАЙШ Алиса Денисовна</v>
          </cell>
          <cell r="E36">
            <v>41619</v>
          </cell>
          <cell r="F36" t="str">
            <v>1 ЮН</v>
          </cell>
          <cell r="G36" t="str">
            <v>Новосибирская область</v>
          </cell>
        </row>
        <row r="38">
          <cell r="A38" t="str">
            <v>ПОГОДНЫЕ УСЛОВИЯ</v>
          </cell>
          <cell r="G38" t="str">
            <v>СТАТИСТИКА ГОНКИ</v>
          </cell>
        </row>
        <row r="39">
          <cell r="A39" t="str">
            <v>Температура: +22</v>
          </cell>
          <cell r="G39" t="str">
            <v>Субъектов РФ:</v>
          </cell>
        </row>
        <row r="40">
          <cell r="A40" t="str">
            <v>Влажность: 84%</v>
          </cell>
          <cell r="G40" t="str">
            <v>Заявлено:</v>
          </cell>
        </row>
        <row r="41">
          <cell r="A41" t="str">
            <v>Осадки: ясно</v>
          </cell>
          <cell r="G41" t="str">
            <v>Стартовало:</v>
          </cell>
        </row>
        <row r="42">
          <cell r="A42" t="str">
            <v>Ветер: 2 м/с (ю/з)</v>
          </cell>
          <cell r="G42" t="str">
            <v>Финишировало:</v>
          </cell>
        </row>
        <row r="43">
          <cell r="G43" t="str">
            <v>Лимит времени:</v>
          </cell>
        </row>
        <row r="44">
          <cell r="G44" t="str">
            <v>Н. финишировало:</v>
          </cell>
        </row>
        <row r="45">
          <cell r="G45" t="str">
            <v>Дисквалифицировано:</v>
          </cell>
        </row>
        <row r="46">
          <cell r="G46" t="str">
            <v>Н. стартовало:</v>
          </cell>
        </row>
        <row r="48">
          <cell r="A48" t="str">
            <v>ТЕХНИЧЕСКИЙ ДЕЛЕГАТ</v>
          </cell>
          <cell r="D48" t="str">
            <v>ГЛАВНЫЙ СУДЬЯ</v>
          </cell>
        </row>
        <row r="55">
          <cell r="D55" t="str">
            <v xml:space="preserve">ДОЦЕНКО С.А. (ВК, г. ОМСК) 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XXXVII  Мемориал памяти сотрудников ГИБДД Д.Байдуги и А.Шабалдина</v>
          </cell>
        </row>
        <row r="8">
          <cell r="A8" t="str">
            <v>ВСЕРОССИЙСКИЕ СОРЕВНОВАНИЯ</v>
          </cell>
        </row>
        <row r="9">
          <cell r="A9" t="str">
            <v>по велосипедному спорту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 xml:space="preserve">СТАРТОВЫЙ ПРОТОКОЛ </v>
          </cell>
        </row>
        <row r="16">
          <cell r="A16" t="str">
            <v xml:space="preserve">МЕСТО ПРОВЕДЕНИЯ: г. НОВОСИБИРСК </v>
          </cell>
        </row>
        <row r="17">
          <cell r="A17" t="str">
            <v>ДАТА ПРОВЕДЕНИЯ: 24 ИЮНЯ 2025 ГОДА</v>
          </cell>
        </row>
        <row r="18">
          <cell r="A18" t="str">
            <v>ИНФОРМАЦИЯ О ЖЮРИ И ГСК СОРЕВНОВАНИЙ:</v>
          </cell>
        </row>
        <row r="19">
          <cell r="A19" t="str">
            <v>ТЕХНИЧЕСКИЙ ДЕЛЕГАТ ФВСР:</v>
          </cell>
        </row>
        <row r="20">
          <cell r="A20" t="str">
            <v>ГЛАВНЫЙ СУДЬЯ:</v>
          </cell>
          <cell r="C20" t="str">
            <v xml:space="preserve">ДОЦЕНКО С.А. (ВК, г. ОМСК) </v>
          </cell>
        </row>
        <row r="21">
          <cell r="A21" t="str">
            <v>ГЛАВНЫЙ СЕКРЕТАРЬ:</v>
          </cell>
          <cell r="C21" t="str">
            <v>СЛАБКОВСКАЯ В.Н. ( ВК, г. ОМСК)</v>
          </cell>
        </row>
        <row r="22">
          <cell r="A22" t="str">
            <v>СУДЬЯ НА ФИНИШЕ:</v>
          </cell>
          <cell r="C22" t="str">
            <v xml:space="preserve">САВИЦКИЙ К.Н. (ВК, г. НОВОСИБИРСК) </v>
          </cell>
        </row>
        <row r="24">
          <cell r="B24" t="str">
            <v>НОМЕР</v>
          </cell>
          <cell r="C24" t="str">
            <v>ФАМИЛИЯ ИМЯ</v>
          </cell>
          <cell r="D24" t="str">
            <v>ДАТА РОЖД.</v>
          </cell>
          <cell r="E24" t="str">
            <v>РАЗРЯД,
ЗВАНИЕ</v>
          </cell>
          <cell r="F24" t="str">
            <v>ТЕРРИТОРИАЛЬНАЯ ПРИНАДЛЕЖНОСТЬ</v>
          </cell>
          <cell r="G24" t="str">
            <v>ВРЕМЯ СТАРТА</v>
          </cell>
        </row>
        <row r="26">
          <cell r="A26" t="str">
            <v>ПНСО-ДЕВУШКИ 13-14 ЛЕТ-7,5 км</v>
          </cell>
        </row>
        <row r="27">
          <cell r="A27">
            <v>1</v>
          </cell>
          <cell r="B27">
            <v>29</v>
          </cell>
          <cell r="C27" t="str">
            <v>БРУМА Екатерина Вадимовна</v>
          </cell>
          <cell r="D27">
            <v>40889</v>
          </cell>
          <cell r="E27" t="str">
            <v>1 СР</v>
          </cell>
          <cell r="F27" t="str">
            <v>Новосибирская область</v>
          </cell>
          <cell r="G27">
            <v>6.9444444444444447E-4</v>
          </cell>
        </row>
        <row r="28">
          <cell r="A28">
            <v>2</v>
          </cell>
          <cell r="B28">
            <v>55</v>
          </cell>
          <cell r="C28" t="str">
            <v>МАРИСКИНА Стана Артемовна</v>
          </cell>
          <cell r="D28">
            <v>40633</v>
          </cell>
          <cell r="E28" t="str">
            <v>2 СР</v>
          </cell>
          <cell r="F28" t="str">
            <v>Новосибирская область</v>
          </cell>
          <cell r="G28">
            <v>1.3888888888888889E-3</v>
          </cell>
        </row>
        <row r="29">
          <cell r="A29">
            <v>3</v>
          </cell>
          <cell r="B29">
            <v>7</v>
          </cell>
          <cell r="C29" t="str">
            <v>НАСИКОВСКАЯ Елизавета Александровна</v>
          </cell>
          <cell r="D29">
            <v>40951</v>
          </cell>
          <cell r="E29" t="str">
            <v>1 ЮН</v>
          </cell>
          <cell r="F29" t="str">
            <v>Кемеровская область</v>
          </cell>
          <cell r="G29">
            <v>2.0833333333333333E-3</v>
          </cell>
        </row>
        <row r="30">
          <cell r="A30">
            <v>4</v>
          </cell>
          <cell r="B30">
            <v>68</v>
          </cell>
          <cell r="C30" t="str">
            <v>БОБРОВНИКОВА Анна Андреевна</v>
          </cell>
          <cell r="D30">
            <v>41218</v>
          </cell>
          <cell r="E30" t="str">
            <v>2 СР</v>
          </cell>
          <cell r="F30" t="str">
            <v>Омская область</v>
          </cell>
          <cell r="G30">
            <v>2.7777777777777779E-3</v>
          </cell>
        </row>
        <row r="31">
          <cell r="A31">
            <v>5</v>
          </cell>
          <cell r="B31">
            <v>69</v>
          </cell>
          <cell r="C31" t="str">
            <v>ИВАНОВА Анна Геннадьевна</v>
          </cell>
          <cell r="D31">
            <v>40985</v>
          </cell>
          <cell r="E31" t="str">
            <v>2 СР</v>
          </cell>
          <cell r="F31" t="str">
            <v>Омская область</v>
          </cell>
          <cell r="G31">
            <v>3.472222222222222E-3</v>
          </cell>
        </row>
        <row r="32">
          <cell r="A32">
            <v>6</v>
          </cell>
          <cell r="B32">
            <v>39</v>
          </cell>
          <cell r="C32" t="str">
            <v>ИВАНОВА Анна Сергеевна</v>
          </cell>
          <cell r="D32">
            <v>41214</v>
          </cell>
          <cell r="E32" t="str">
            <v>2 ЮН</v>
          </cell>
          <cell r="F32" t="str">
            <v>Новосибирская область</v>
          </cell>
          <cell r="G32">
            <v>4.1666666666666666E-3</v>
          </cell>
        </row>
        <row r="33">
          <cell r="A33">
            <v>7</v>
          </cell>
          <cell r="B33">
            <v>21</v>
          </cell>
          <cell r="C33" t="str">
            <v>РАЙШ Алиса Денисовна</v>
          </cell>
          <cell r="D33">
            <v>41619</v>
          </cell>
          <cell r="E33" t="str">
            <v>1 ЮН</v>
          </cell>
          <cell r="F33" t="str">
            <v>Новосибирская область</v>
          </cell>
          <cell r="G33">
            <v>4.8611111111111112E-3</v>
          </cell>
        </row>
        <row r="34">
          <cell r="A34">
            <v>8</v>
          </cell>
          <cell r="B34">
            <v>11</v>
          </cell>
          <cell r="C34" t="str">
            <v>ШИПАЛОВА Виктория Юрьевна</v>
          </cell>
          <cell r="D34">
            <v>41358</v>
          </cell>
          <cell r="E34" t="str">
            <v>1 ЮН</v>
          </cell>
          <cell r="F34" t="str">
            <v>Кемеровская область</v>
          </cell>
          <cell r="G34">
            <v>5.5555555555555558E-3</v>
          </cell>
        </row>
        <row r="35">
          <cell r="A35">
            <v>9</v>
          </cell>
          <cell r="B35">
            <v>22</v>
          </cell>
          <cell r="C35" t="str">
            <v>ЦЫГАНКОВА Алена Захаровна</v>
          </cell>
          <cell r="D35">
            <v>42000</v>
          </cell>
          <cell r="E35" t="str">
            <v>1 ЮН</v>
          </cell>
          <cell r="F35" t="str">
            <v>Новосибирская область</v>
          </cell>
          <cell r="G35">
            <v>6.2499999999999995E-3</v>
          </cell>
        </row>
        <row r="36">
          <cell r="A36">
            <v>10</v>
          </cell>
          <cell r="B36">
            <v>38</v>
          </cell>
          <cell r="C36" t="str">
            <v>ЦАРЕВА Ольга Романовна</v>
          </cell>
          <cell r="D36">
            <v>41667</v>
          </cell>
          <cell r="E36" t="str">
            <v>2 ЮН</v>
          </cell>
          <cell r="F36" t="str">
            <v>Новосибирская область</v>
          </cell>
          <cell r="G36">
            <v>6.9444444444444441E-3</v>
          </cell>
        </row>
        <row r="37">
          <cell r="A37" t="str">
            <v>ПНСО-ЮНОШИ 13-14-10 км</v>
          </cell>
        </row>
        <row r="38">
          <cell r="A38">
            <v>11</v>
          </cell>
          <cell r="B38">
            <v>46</v>
          </cell>
          <cell r="C38" t="str">
            <v>ВОЛОДИН Роман Евгеньевич</v>
          </cell>
          <cell r="D38">
            <v>41156</v>
          </cell>
          <cell r="E38" t="str">
            <v>1 ЮН</v>
          </cell>
          <cell r="F38" t="str">
            <v>Новосибирская область</v>
          </cell>
          <cell r="G38">
            <v>1.0416666666666666E-2</v>
          </cell>
        </row>
        <row r="39">
          <cell r="A39">
            <v>12</v>
          </cell>
          <cell r="B39">
            <v>13</v>
          </cell>
          <cell r="C39" t="str">
            <v>ГРОМОВ Максим Сергеевич</v>
          </cell>
          <cell r="D39">
            <v>41546</v>
          </cell>
          <cell r="E39" t="str">
            <v>1 ЮН</v>
          </cell>
          <cell r="F39" t="str">
            <v>Кемеровская область</v>
          </cell>
          <cell r="G39">
            <v>1.1111111111111112E-2</v>
          </cell>
        </row>
        <row r="40">
          <cell r="A40">
            <v>13</v>
          </cell>
          <cell r="B40">
            <v>40</v>
          </cell>
          <cell r="C40" t="str">
            <v>ДМИТРИЕВ Роман Сергеевич</v>
          </cell>
          <cell r="D40">
            <v>41440</v>
          </cell>
          <cell r="E40" t="str">
            <v>2 ЮН</v>
          </cell>
          <cell r="F40" t="str">
            <v>Новосибирская область</v>
          </cell>
          <cell r="G40">
            <v>1.1805555555555555E-2</v>
          </cell>
        </row>
        <row r="41">
          <cell r="A41">
            <v>14</v>
          </cell>
          <cell r="B41">
            <v>41</v>
          </cell>
          <cell r="C41" t="str">
            <v>ДРОЗДОВ Данил Игоревич</v>
          </cell>
          <cell r="D41">
            <v>41225</v>
          </cell>
          <cell r="E41" t="str">
            <v>2 ЮН</v>
          </cell>
          <cell r="F41" t="str">
            <v>Новосибирская область</v>
          </cell>
          <cell r="G41">
            <v>1.2499999999999999E-2</v>
          </cell>
        </row>
        <row r="42">
          <cell r="A42">
            <v>15</v>
          </cell>
          <cell r="B42">
            <v>53</v>
          </cell>
          <cell r="C42" t="str">
            <v>ЕВДОКИМОВ Матвей Иванович</v>
          </cell>
          <cell r="D42">
            <v>40565</v>
          </cell>
          <cell r="E42" t="str">
            <v>2 СР</v>
          </cell>
          <cell r="F42" t="str">
            <v>Новосибирская область</v>
          </cell>
          <cell r="G42">
            <v>1.3194444444444444E-2</v>
          </cell>
        </row>
        <row r="43">
          <cell r="A43">
            <v>16</v>
          </cell>
          <cell r="B43">
            <v>14</v>
          </cell>
          <cell r="C43" t="str">
            <v>ЕФИМОВ Марк Владиславович</v>
          </cell>
          <cell r="D43">
            <v>40583</v>
          </cell>
          <cell r="E43" t="str">
            <v>2 СР</v>
          </cell>
          <cell r="F43" t="str">
            <v>Кемеровская область</v>
          </cell>
          <cell r="G43">
            <v>1.3888888888888888E-2</v>
          </cell>
        </row>
        <row r="44">
          <cell r="A44">
            <v>17</v>
          </cell>
          <cell r="B44">
            <v>54</v>
          </cell>
          <cell r="C44" t="str">
            <v>ЖИРНОВ Артем Иванович</v>
          </cell>
          <cell r="D44">
            <v>41518</v>
          </cell>
          <cell r="E44" t="str">
            <v>2 ЮН</v>
          </cell>
          <cell r="F44" t="str">
            <v>Новосибирская область</v>
          </cell>
          <cell r="G44">
            <v>1.4583333333333332E-2</v>
          </cell>
        </row>
        <row r="45">
          <cell r="A45">
            <v>18</v>
          </cell>
          <cell r="B45">
            <v>15</v>
          </cell>
          <cell r="C45" t="str">
            <v>ЛЕДОМСКИЙ Андрей Александрович</v>
          </cell>
          <cell r="D45">
            <v>40753</v>
          </cell>
          <cell r="E45" t="str">
            <v>1 ЮН</v>
          </cell>
          <cell r="F45" t="str">
            <v>Кемеровская область</v>
          </cell>
          <cell r="G45">
            <v>1.5277777777777777E-2</v>
          </cell>
        </row>
        <row r="46">
          <cell r="A46">
            <v>19</v>
          </cell>
          <cell r="B46">
            <v>45</v>
          </cell>
          <cell r="C46" t="str">
            <v>НИТЧЕНКО Артем Вячеславович</v>
          </cell>
          <cell r="D46">
            <v>40886</v>
          </cell>
          <cell r="E46" t="str">
            <v>3 СР</v>
          </cell>
          <cell r="F46" t="str">
            <v>Новосибирская область</v>
          </cell>
          <cell r="G46">
            <v>1.5972222222222224E-2</v>
          </cell>
        </row>
        <row r="47">
          <cell r="A47">
            <v>20</v>
          </cell>
          <cell r="B47">
            <v>16</v>
          </cell>
          <cell r="C47" t="str">
            <v>ПЕШНИН Данил Викторович</v>
          </cell>
          <cell r="D47">
            <v>40711</v>
          </cell>
          <cell r="E47" t="str">
            <v>1 СР</v>
          </cell>
          <cell r="F47" t="str">
            <v>Кемеровская область</v>
          </cell>
          <cell r="G47">
            <v>1.6666666666666666E-2</v>
          </cell>
        </row>
        <row r="48">
          <cell r="A48">
            <v>21</v>
          </cell>
          <cell r="B48">
            <v>56</v>
          </cell>
          <cell r="C48" t="str">
            <v>ПОВИСОК Роман Юрьевич</v>
          </cell>
          <cell r="D48">
            <v>40633</v>
          </cell>
          <cell r="E48" t="str">
            <v>1 ЮН</v>
          </cell>
          <cell r="F48" t="str">
            <v>Новосибирская область</v>
          </cell>
          <cell r="G48">
            <v>1.7361111111111112E-2</v>
          </cell>
        </row>
        <row r="49">
          <cell r="A49">
            <v>22</v>
          </cell>
          <cell r="B49">
            <v>43</v>
          </cell>
          <cell r="C49" t="str">
            <v>ПУДОВ Артур Иванович</v>
          </cell>
          <cell r="D49">
            <v>41138</v>
          </cell>
          <cell r="E49" t="str">
            <v>1 СР</v>
          </cell>
          <cell r="F49" t="str">
            <v>Новосибирская область</v>
          </cell>
          <cell r="G49">
            <v>1.8055555555555557E-2</v>
          </cell>
        </row>
        <row r="50">
          <cell r="A50">
            <v>23</v>
          </cell>
          <cell r="B50">
            <v>57</v>
          </cell>
          <cell r="C50" t="str">
            <v>РУДАКОВ Роман Дмитриевич</v>
          </cell>
          <cell r="D50">
            <v>40951</v>
          </cell>
          <cell r="E50" t="str">
            <v>3 ЮН</v>
          </cell>
          <cell r="F50" t="str">
            <v>Новосибирская область</v>
          </cell>
          <cell r="G50">
            <v>1.8749999999999999E-2</v>
          </cell>
        </row>
        <row r="51">
          <cell r="A51">
            <v>24</v>
          </cell>
          <cell r="B51">
            <v>17</v>
          </cell>
          <cell r="C51" t="str">
            <v>САРСАЦКИЙ Кирилл Денисович</v>
          </cell>
          <cell r="D51">
            <v>40746</v>
          </cell>
          <cell r="E51" t="str">
            <v>1 ЮН</v>
          </cell>
          <cell r="F51" t="str">
            <v>Кемеровская область</v>
          </cell>
          <cell r="G51">
            <v>1.9444444444444445E-2</v>
          </cell>
        </row>
        <row r="52">
          <cell r="A52">
            <v>25</v>
          </cell>
          <cell r="B52">
            <v>9</v>
          </cell>
          <cell r="C52" t="str">
            <v>СМЕТАНИН Данил Андреевич</v>
          </cell>
          <cell r="D52">
            <v>40690</v>
          </cell>
          <cell r="E52" t="str">
            <v>3 СР</v>
          </cell>
          <cell r="F52" t="str">
            <v>Кемеровская область</v>
          </cell>
          <cell r="G52">
            <v>2.013888888888889E-2</v>
          </cell>
        </row>
        <row r="53">
          <cell r="A53">
            <v>26</v>
          </cell>
          <cell r="B53">
            <v>42</v>
          </cell>
          <cell r="C53" t="str">
            <v>СТЕПИН Игорь Максимович</v>
          </cell>
          <cell r="D53">
            <v>41087</v>
          </cell>
          <cell r="E53" t="str">
            <v>2 ЮН</v>
          </cell>
          <cell r="F53" t="str">
            <v>Новосибирская область</v>
          </cell>
          <cell r="G53">
            <v>2.0833333333333332E-2</v>
          </cell>
        </row>
        <row r="54">
          <cell r="A54">
            <v>27</v>
          </cell>
          <cell r="B54">
            <v>58</v>
          </cell>
          <cell r="C54" t="str">
            <v>УЛЬЯНОВ Михаил Александрович</v>
          </cell>
          <cell r="D54">
            <v>40856</v>
          </cell>
          <cell r="E54" t="str">
            <v>2 ЮН</v>
          </cell>
          <cell r="F54" t="str">
            <v>Новосибирская область</v>
          </cell>
          <cell r="G54">
            <v>2.1527777777777781E-2</v>
          </cell>
        </row>
        <row r="55">
          <cell r="A55">
            <v>28</v>
          </cell>
          <cell r="B55">
            <v>18</v>
          </cell>
          <cell r="C55" t="str">
            <v>УШАКОВ Семен Евгеньевич</v>
          </cell>
          <cell r="D55">
            <v>41200</v>
          </cell>
          <cell r="E55" t="str">
            <v>1 ЮН</v>
          </cell>
          <cell r="F55" t="str">
            <v>Кемеровская область</v>
          </cell>
          <cell r="G55">
            <v>2.2222222222222223E-2</v>
          </cell>
        </row>
        <row r="56">
          <cell r="A56">
            <v>29</v>
          </cell>
          <cell r="B56">
            <v>10</v>
          </cell>
          <cell r="C56" t="str">
            <v>ФЕДОСОВ Федор Эдуардович</v>
          </cell>
          <cell r="D56">
            <v>41192</v>
          </cell>
          <cell r="E56" t="str">
            <v>3 СР</v>
          </cell>
          <cell r="F56" t="str">
            <v>Кемеровская область</v>
          </cell>
          <cell r="G56">
            <v>2.2916666666666669E-2</v>
          </cell>
        </row>
        <row r="57">
          <cell r="A57">
            <v>30</v>
          </cell>
          <cell r="B57">
            <v>44</v>
          </cell>
          <cell r="C57" t="str">
            <v>ХАЛИУЛЛИН Александр Артурович</v>
          </cell>
          <cell r="D57">
            <v>41464</v>
          </cell>
          <cell r="E57" t="str">
            <v>1 ЮН</v>
          </cell>
          <cell r="F57" t="str">
            <v>Новосибирская область</v>
          </cell>
          <cell r="G57">
            <v>2.361111111111111E-2</v>
          </cell>
        </row>
        <row r="58">
          <cell r="A58">
            <v>31</v>
          </cell>
          <cell r="B58">
            <v>19</v>
          </cell>
          <cell r="C58" t="str">
            <v>ШУМЕЕВ Тимофей Евгеньевич</v>
          </cell>
          <cell r="D58">
            <v>40668</v>
          </cell>
          <cell r="E58" t="str">
            <v>2 СР</v>
          </cell>
          <cell r="F58" t="str">
            <v>Кемеровская область</v>
          </cell>
          <cell r="G58">
            <v>2.4305555555555556E-2</v>
          </cell>
        </row>
        <row r="59">
          <cell r="A59" t="str">
            <v>ВС-ДЕВУШКИ 15-16 ЛЕТ-15 км</v>
          </cell>
        </row>
        <row r="60">
          <cell r="A60">
            <v>32</v>
          </cell>
          <cell r="B60">
            <v>81</v>
          </cell>
          <cell r="C60" t="str">
            <v>ЯНУШКЕВИЧ Юлианна Валентиновна</v>
          </cell>
          <cell r="D60">
            <v>40676</v>
          </cell>
          <cell r="E60" t="str">
            <v>2 СР</v>
          </cell>
          <cell r="F60" t="str">
            <v>Омская область</v>
          </cell>
          <cell r="G60">
            <v>2.6388888888888889E-2</v>
          </cell>
        </row>
        <row r="61">
          <cell r="A61">
            <v>33</v>
          </cell>
          <cell r="B61">
            <v>83</v>
          </cell>
          <cell r="C61" t="str">
            <v>СТЕПАНОВА Злата Сергеевна</v>
          </cell>
          <cell r="D61">
            <v>40430</v>
          </cell>
          <cell r="E61" t="str">
            <v>1 СР</v>
          </cell>
          <cell r="F61" t="str">
            <v>Омская область</v>
          </cell>
          <cell r="G61">
            <v>2.8472222222222222E-2</v>
          </cell>
        </row>
        <row r="62">
          <cell r="A62">
            <v>34</v>
          </cell>
          <cell r="B62">
            <v>70</v>
          </cell>
          <cell r="C62" t="str">
            <v>ПЕРЕПЕЧИНА Евгения Михайловна</v>
          </cell>
          <cell r="D62">
            <v>40396</v>
          </cell>
          <cell r="E62" t="str">
            <v>1 СР</v>
          </cell>
          <cell r="F62" t="str">
            <v>Омская область</v>
          </cell>
          <cell r="G62">
            <v>3.0555555555555555E-2</v>
          </cell>
        </row>
        <row r="63">
          <cell r="A63">
            <v>35</v>
          </cell>
          <cell r="B63">
            <v>26</v>
          </cell>
          <cell r="C63" t="str">
            <v>КИШЛАРЬ Ева Станиславовна</v>
          </cell>
          <cell r="D63">
            <v>40456</v>
          </cell>
          <cell r="E63" t="str">
            <v>2 СР</v>
          </cell>
          <cell r="F63" t="str">
            <v>Новосибирская область</v>
          </cell>
          <cell r="G63">
            <v>3.2638888888888891E-2</v>
          </cell>
        </row>
        <row r="64">
          <cell r="A64">
            <v>36</v>
          </cell>
          <cell r="B64">
            <v>34</v>
          </cell>
          <cell r="C64" t="str">
            <v>АНДРОНОВА Валерия Владимировна</v>
          </cell>
          <cell r="D64">
            <v>40605</v>
          </cell>
          <cell r="E64" t="str">
            <v>2 СР</v>
          </cell>
          <cell r="F64" t="str">
            <v>Новосибирская область</v>
          </cell>
          <cell r="G64">
            <v>3.4722222222222224E-2</v>
          </cell>
        </row>
        <row r="65">
          <cell r="A65">
            <v>37</v>
          </cell>
          <cell r="B65">
            <v>8</v>
          </cell>
          <cell r="C65" t="str">
            <v>ЧЕРЕПАНОВА Елизавета Олеговна</v>
          </cell>
          <cell r="D65">
            <v>40814</v>
          </cell>
          <cell r="E65" t="str">
            <v>2 СР</v>
          </cell>
          <cell r="F65" t="str">
            <v>Кемеровская область</v>
          </cell>
          <cell r="G65">
            <v>3.6805555555555557E-2</v>
          </cell>
        </row>
        <row r="66">
          <cell r="A66">
            <v>38</v>
          </cell>
          <cell r="B66">
            <v>33</v>
          </cell>
          <cell r="C66" t="str">
            <v>СЕРГЕЕВА София Александровна</v>
          </cell>
          <cell r="D66">
            <v>40493</v>
          </cell>
          <cell r="E66" t="str">
            <v>1 СР</v>
          </cell>
          <cell r="F66" t="str">
            <v>Новосибирская область</v>
          </cell>
          <cell r="G66">
            <v>3.9583333333333331E-2</v>
          </cell>
        </row>
        <row r="67">
          <cell r="A67">
            <v>39</v>
          </cell>
          <cell r="B67">
            <v>48</v>
          </cell>
          <cell r="C67" t="str">
            <v>РУДЕНКО Маргарита Андреевна</v>
          </cell>
          <cell r="D67">
            <v>40394</v>
          </cell>
          <cell r="E67" t="str">
            <v>КМС</v>
          </cell>
          <cell r="F67" t="str">
            <v>Новосибирская область</v>
          </cell>
          <cell r="G67">
            <v>4.1666666666666664E-2</v>
          </cell>
        </row>
        <row r="68">
          <cell r="A68">
            <v>40</v>
          </cell>
          <cell r="B68">
            <v>6</v>
          </cell>
          <cell r="C68" t="str">
            <v>ШУБИНА Анна Павловна</v>
          </cell>
          <cell r="D68">
            <v>40710</v>
          </cell>
          <cell r="E68" t="str">
            <v>1 СР</v>
          </cell>
          <cell r="F68" t="str">
            <v>Кемеровская область</v>
          </cell>
          <cell r="G68">
            <v>4.3750000000000004E-2</v>
          </cell>
        </row>
        <row r="69">
          <cell r="A69">
            <v>41</v>
          </cell>
          <cell r="B69">
            <v>35</v>
          </cell>
          <cell r="C69" t="str">
            <v>СТУДЕНКОВА Ярослава Петровна</v>
          </cell>
          <cell r="D69">
            <v>40520</v>
          </cell>
          <cell r="E69" t="str">
            <v>2 СР</v>
          </cell>
          <cell r="F69" t="str">
            <v>Новосибирская область</v>
          </cell>
          <cell r="G69">
            <v>4.5833333333333337E-2</v>
          </cell>
        </row>
        <row r="70">
          <cell r="A70">
            <v>42</v>
          </cell>
          <cell r="B70">
            <v>59</v>
          </cell>
          <cell r="C70" t="str">
            <v>ТИМОШЕНКО Александра Михайловна</v>
          </cell>
          <cell r="D70">
            <v>40422</v>
          </cell>
          <cell r="E70" t="str">
            <v>2 СР</v>
          </cell>
          <cell r="F70" t="str">
            <v>Новосибирская область</v>
          </cell>
          <cell r="G70">
            <v>4.7916666666666663E-2</v>
          </cell>
        </row>
        <row r="71">
          <cell r="A71">
            <v>43</v>
          </cell>
          <cell r="B71">
            <v>47</v>
          </cell>
          <cell r="C71" t="str">
            <v>ЛИПАТНИКОВА Яна Романовна</v>
          </cell>
          <cell r="D71">
            <v>40346</v>
          </cell>
          <cell r="E71" t="str">
            <v>КМС</v>
          </cell>
          <cell r="F71" t="str">
            <v>Новосибирская область</v>
          </cell>
          <cell r="G71">
            <v>4.9999999999999996E-2</v>
          </cell>
        </row>
        <row r="72">
          <cell r="A72">
            <v>44</v>
          </cell>
          <cell r="B72">
            <v>71</v>
          </cell>
          <cell r="C72" t="str">
            <v>МАТУСЯ Дарья Кирилловна</v>
          </cell>
          <cell r="D72">
            <v>40182</v>
          </cell>
          <cell r="E72" t="str">
            <v>2 СР</v>
          </cell>
          <cell r="F72" t="str">
            <v>Омская область</v>
          </cell>
          <cell r="G72">
            <v>5.2083333333333336E-2</v>
          </cell>
        </row>
        <row r="73">
          <cell r="A73">
            <v>45</v>
          </cell>
          <cell r="B73">
            <v>60</v>
          </cell>
          <cell r="C73" t="str">
            <v>ИВАНОВА Полина Андреевна</v>
          </cell>
          <cell r="D73">
            <v>40304</v>
          </cell>
          <cell r="E73" t="str">
            <v>2 СР</v>
          </cell>
          <cell r="F73" t="str">
            <v>Новосибирская область</v>
          </cell>
          <cell r="G73">
            <v>5.4166666666666669E-2</v>
          </cell>
        </row>
        <row r="74">
          <cell r="A74">
            <v>46</v>
          </cell>
          <cell r="B74">
            <v>4</v>
          </cell>
          <cell r="C74" t="str">
            <v>ЕФРЕМОВА Карина Владимировна</v>
          </cell>
          <cell r="D74">
            <v>40297</v>
          </cell>
          <cell r="E74" t="str">
            <v>КМС</v>
          </cell>
          <cell r="F74" t="str">
            <v>Кемеровская область</v>
          </cell>
          <cell r="G74">
            <v>5.6250000000000001E-2</v>
          </cell>
        </row>
        <row r="75">
          <cell r="A75">
            <v>47</v>
          </cell>
          <cell r="B75">
            <v>84</v>
          </cell>
          <cell r="C75" t="str">
            <v>КЛОЧКО Алина Валерьевна</v>
          </cell>
          <cell r="D75">
            <v>40765</v>
          </cell>
          <cell r="E75" t="str">
            <v>1 СР</v>
          </cell>
          <cell r="F75" t="str">
            <v>Омская область</v>
          </cell>
          <cell r="G75">
            <v>5.8333333333333327E-2</v>
          </cell>
        </row>
        <row r="76">
          <cell r="A76" t="str">
            <v>ВС-ЮНОШИ 15-16 ЛЕТ-15 км</v>
          </cell>
        </row>
        <row r="77">
          <cell r="A77">
            <v>48</v>
          </cell>
          <cell r="B77">
            <v>28</v>
          </cell>
          <cell r="C77" t="str">
            <v>ГОРСКИЙ Петр Александрович</v>
          </cell>
          <cell r="D77">
            <v>40219</v>
          </cell>
          <cell r="E77" t="str">
            <v>1 СР</v>
          </cell>
          <cell r="F77" t="str">
            <v>Новосибирская область</v>
          </cell>
          <cell r="G77">
            <v>6.0416666666666667E-2</v>
          </cell>
        </row>
        <row r="78">
          <cell r="A78">
            <v>49</v>
          </cell>
          <cell r="B78">
            <v>37</v>
          </cell>
          <cell r="C78" t="str">
            <v>ПОНАМАРЕВ Кирилл Николаевич</v>
          </cell>
          <cell r="D78">
            <v>40643</v>
          </cell>
          <cell r="E78" t="str">
            <v>1 СР</v>
          </cell>
          <cell r="F78" t="str">
            <v>Новосибирская область</v>
          </cell>
          <cell r="G78">
            <v>6.25E-2</v>
          </cell>
        </row>
        <row r="79">
          <cell r="A79">
            <v>50</v>
          </cell>
          <cell r="B79">
            <v>24</v>
          </cell>
          <cell r="C79" t="str">
            <v>АНОХИН Илья Сергеевич</v>
          </cell>
          <cell r="D79">
            <v>40444</v>
          </cell>
          <cell r="E79" t="str">
            <v>1 СР</v>
          </cell>
          <cell r="F79" t="str">
            <v>Новосибирская область</v>
          </cell>
          <cell r="G79">
            <v>6.458333333333334E-2</v>
          </cell>
        </row>
        <row r="80">
          <cell r="A80">
            <v>51</v>
          </cell>
          <cell r="B80">
            <v>31</v>
          </cell>
          <cell r="C80" t="str">
            <v>СИНИЦЫН Игорь Дмитриевич</v>
          </cell>
          <cell r="D80">
            <v>40406</v>
          </cell>
          <cell r="E80" t="str">
            <v>2 СР</v>
          </cell>
          <cell r="F80" t="str">
            <v>Новосибирская область</v>
          </cell>
          <cell r="G80">
            <v>6.6666666666666666E-2</v>
          </cell>
        </row>
        <row r="81">
          <cell r="A81">
            <v>52</v>
          </cell>
          <cell r="B81">
            <v>74</v>
          </cell>
          <cell r="C81" t="str">
            <v>ТЮСЕНКОВ Артем Александрович</v>
          </cell>
          <cell r="D81">
            <v>39890</v>
          </cell>
          <cell r="E81" t="str">
            <v>1 СР</v>
          </cell>
          <cell r="F81" t="str">
            <v>Омская область</v>
          </cell>
          <cell r="G81">
            <v>6.8749999999999992E-2</v>
          </cell>
        </row>
        <row r="82">
          <cell r="A82">
            <v>53</v>
          </cell>
          <cell r="B82">
            <v>78</v>
          </cell>
          <cell r="C82" t="str">
            <v>ГЛЕБОВ Денис Сергеевич</v>
          </cell>
          <cell r="D82">
            <v>40485</v>
          </cell>
          <cell r="E82" t="str">
            <v>1 СР</v>
          </cell>
          <cell r="F82" t="str">
            <v>Омская область</v>
          </cell>
          <cell r="G82">
            <v>7.0833333333333331E-2</v>
          </cell>
        </row>
        <row r="83">
          <cell r="A83">
            <v>54</v>
          </cell>
          <cell r="B83">
            <v>3</v>
          </cell>
          <cell r="C83" t="str">
            <v>ЛЕОНОВ Степан Антонович</v>
          </cell>
          <cell r="D83">
            <v>40480</v>
          </cell>
          <cell r="E83" t="str">
            <v>КМС</v>
          </cell>
          <cell r="F83" t="str">
            <v>Кемеровская область</v>
          </cell>
          <cell r="G83">
            <v>7.2916666666666671E-2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XXXVIII Мемориал памяти сотрудников ГИБДД Д.Байдуги и А.Шабалдина</v>
          </cell>
        </row>
        <row r="8">
          <cell r="A8" t="str">
            <v>ВСЕРОССИЙСКИЕ СОРЕВНОВАНИЯ</v>
          </cell>
        </row>
        <row r="9">
          <cell r="A9" t="str">
            <v>по велосипедному спорту -шоссе</v>
          </cell>
        </row>
        <row r="10">
          <cell r="A10" t="str">
            <v>СПИСОК УЧАСТНИКОВ</v>
          </cell>
        </row>
        <row r="12">
          <cell r="A12" t="str">
            <v>МЕСТО ПРОВЕДЕНИЯ: г. Новосибирск, р.п. Маслянино</v>
          </cell>
        </row>
        <row r="13">
          <cell r="A13" t="str">
            <v>ДАТА ПРОВЕДЕНИЯ: 23-27 ИЮНЯ 2025 ГОДА</v>
          </cell>
        </row>
        <row r="15">
          <cell r="A15" t="str">
            <v>#</v>
          </cell>
          <cell r="B15" t="str">
            <v>НОМЕР</v>
          </cell>
          <cell r="C15" t="str">
            <v>КОД UCI</v>
          </cell>
          <cell r="D15" t="str">
            <v>ФАМИЛИЯ ИМЯ</v>
          </cell>
          <cell r="E15" t="str">
            <v>ГОД РОЖД.</v>
          </cell>
          <cell r="F15" t="str">
            <v>РАЗРЯД,
ЗВАНИЕ</v>
          </cell>
          <cell r="G15" t="str">
            <v>ПРИНАДЛЕЖНОСТЬ К ОРГАНИЗАЦИИ</v>
          </cell>
        </row>
        <row r="17">
          <cell r="B17" t="str">
            <v>Омская область</v>
          </cell>
        </row>
        <row r="18">
          <cell r="A18">
            <v>1</v>
          </cell>
          <cell r="B18">
            <v>70</v>
          </cell>
          <cell r="C18">
            <v>10133869175</v>
          </cell>
          <cell r="D18" t="str">
            <v>ПЕРЕПЕЧИНА Евгения Михайловна</v>
          </cell>
          <cell r="E18">
            <v>40396</v>
          </cell>
          <cell r="F18" t="str">
            <v>1 СР</v>
          </cell>
          <cell r="G18" t="str">
            <v>БУ ОО ДО "СШОР "Академия велоспорта"</v>
          </cell>
        </row>
        <row r="19">
          <cell r="A19">
            <v>2</v>
          </cell>
          <cell r="B19">
            <v>71</v>
          </cell>
          <cell r="C19">
            <v>10142735581</v>
          </cell>
          <cell r="D19" t="str">
            <v>МАТУСЯ Дарья Кирилловна</v>
          </cell>
          <cell r="E19">
            <v>40182</v>
          </cell>
          <cell r="F19" t="str">
            <v>2 СР</v>
          </cell>
          <cell r="G19" t="str">
            <v>БУ ОО ДО "СШОР "Академия велоспорта"</v>
          </cell>
        </row>
        <row r="20">
          <cell r="A20">
            <v>3</v>
          </cell>
          <cell r="B20">
            <v>73</v>
          </cell>
          <cell r="C20">
            <v>10130778111</v>
          </cell>
          <cell r="D20" t="str">
            <v>КЕТЛЕР Лев Александрович</v>
          </cell>
          <cell r="E20">
            <v>39833</v>
          </cell>
          <cell r="F20" t="str">
            <v>1 СР</v>
          </cell>
          <cell r="G20" t="str">
            <v>БУ ОО ДО "СШОР "Академия велоспорта"</v>
          </cell>
        </row>
        <row r="21">
          <cell r="A21">
            <v>4</v>
          </cell>
          <cell r="B21">
            <v>74</v>
          </cell>
          <cell r="C21">
            <v>10115821620</v>
          </cell>
          <cell r="D21" t="str">
            <v>ТЮСЕНКОВ Артем Александрович</v>
          </cell>
          <cell r="E21">
            <v>39890</v>
          </cell>
          <cell r="F21" t="str">
            <v>1 СР</v>
          </cell>
          <cell r="G21" t="str">
            <v>БУ ОО ДО "СШОР "Академия велоспорта"</v>
          </cell>
        </row>
        <row r="22">
          <cell r="A22">
            <v>5</v>
          </cell>
          <cell r="B22">
            <v>75</v>
          </cell>
          <cell r="C22">
            <v>10142530265</v>
          </cell>
          <cell r="D22" t="str">
            <v>ФУКС Даниил Александрович</v>
          </cell>
          <cell r="E22">
            <v>40015</v>
          </cell>
          <cell r="F22" t="str">
            <v>1 СР</v>
          </cell>
          <cell r="G22" t="str">
            <v>БУ ОО ДО "СШОР "Академия велоспорта"</v>
          </cell>
        </row>
        <row r="23">
          <cell r="A23">
            <v>6</v>
          </cell>
          <cell r="B23">
            <v>76</v>
          </cell>
          <cell r="C23">
            <v>10133681744</v>
          </cell>
          <cell r="D23" t="str">
            <v>ГОРОХ Кирилл Денисович</v>
          </cell>
          <cell r="E23">
            <v>40213</v>
          </cell>
          <cell r="F23" t="str">
            <v>1 СР</v>
          </cell>
          <cell r="G23" t="str">
            <v>БУ ДО г.Омска "СШОР № 8 им.В.Соколова"</v>
          </cell>
        </row>
        <row r="24">
          <cell r="A24">
            <v>7</v>
          </cell>
          <cell r="B24">
            <v>77</v>
          </cell>
          <cell r="C24">
            <v>10150169522</v>
          </cell>
          <cell r="D24" t="str">
            <v>КОЛОВОРОТНЫЙ Степан Антонович</v>
          </cell>
          <cell r="E24">
            <v>40354</v>
          </cell>
          <cell r="F24" t="str">
            <v>1 СР</v>
          </cell>
          <cell r="G24" t="str">
            <v>БУ ОО ДО "СШОР "Академия велоспорта"</v>
          </cell>
        </row>
        <row r="25">
          <cell r="A25">
            <v>8</v>
          </cell>
          <cell r="B25">
            <v>78</v>
          </cell>
          <cell r="C25">
            <v>10133791878</v>
          </cell>
          <cell r="D25" t="str">
            <v>ГЛЕБОВ Денис Сергеевич</v>
          </cell>
          <cell r="E25">
            <v>40485</v>
          </cell>
          <cell r="F25" t="str">
            <v>1 СР</v>
          </cell>
          <cell r="G25" t="str">
            <v>БУ ОО ДО "СШОР "Академия велоспорта"</v>
          </cell>
        </row>
        <row r="26">
          <cell r="A26">
            <v>9</v>
          </cell>
          <cell r="B26">
            <v>79</v>
          </cell>
          <cell r="C26">
            <v>10133971532</v>
          </cell>
          <cell r="D26" t="str">
            <v>БРУЕВ Матвей Алексеевич</v>
          </cell>
          <cell r="E26">
            <v>40395</v>
          </cell>
          <cell r="F26" t="str">
            <v>1 СР</v>
          </cell>
          <cell r="G26" t="str">
            <v>БУ ОО ДО "СШОР "Академия велоспорта"</v>
          </cell>
        </row>
        <row r="27">
          <cell r="A27">
            <v>10</v>
          </cell>
          <cell r="B27">
            <v>80</v>
          </cell>
          <cell r="C27">
            <v>10133949708</v>
          </cell>
          <cell r="D27" t="str">
            <v>ВОЛИК Даниил Евгеньевич</v>
          </cell>
          <cell r="E27">
            <v>40360</v>
          </cell>
          <cell r="F27" t="str">
            <v>1 СР</v>
          </cell>
          <cell r="G27" t="str">
            <v>БУ ОО ДО "СШОР "Академия велоспорта"</v>
          </cell>
        </row>
        <row r="28">
          <cell r="A28">
            <v>11</v>
          </cell>
          <cell r="B28">
            <v>81</v>
          </cell>
          <cell r="C28">
            <v>10149834163</v>
          </cell>
          <cell r="D28" t="str">
            <v>ЯНУШКЕВИЧ Юлианна Валентиновна</v>
          </cell>
          <cell r="E28">
            <v>40676</v>
          </cell>
          <cell r="F28" t="str">
            <v>2 СР</v>
          </cell>
          <cell r="G28" t="str">
            <v>БУ ОО ДО "СШОР "Академия велоспорта"</v>
          </cell>
        </row>
        <row r="29">
          <cell r="A29">
            <v>12</v>
          </cell>
          <cell r="B29">
            <v>83</v>
          </cell>
          <cell r="C29">
            <v>10133870084</v>
          </cell>
          <cell r="D29" t="str">
            <v>СТЕПАНОВА Злата Сергеевна</v>
          </cell>
          <cell r="E29">
            <v>40430</v>
          </cell>
          <cell r="F29" t="str">
            <v>1 СР</v>
          </cell>
          <cell r="G29" t="str">
            <v>БУ ОО ДО "СШОР "Академия велоспорта"</v>
          </cell>
        </row>
        <row r="30">
          <cell r="A30">
            <v>13</v>
          </cell>
          <cell r="B30">
            <v>84</v>
          </cell>
          <cell r="C30">
            <v>10139109296</v>
          </cell>
          <cell r="D30" t="str">
            <v>КЛОЧКО Алина Валерьевна</v>
          </cell>
          <cell r="E30">
            <v>40765</v>
          </cell>
          <cell r="F30" t="str">
            <v>1 СР</v>
          </cell>
          <cell r="G30" t="str">
            <v>БУ ОО ДО "СШОР "Академия велоспорта"</v>
          </cell>
        </row>
        <row r="31">
          <cell r="B31" t="str">
            <v>Представитель: Казанцев И.С.(101 149 888 34),Клочко В.И.(101 257 395 65).</v>
          </cell>
        </row>
        <row r="33">
          <cell r="B33" t="str">
            <v>Новосибирская область</v>
          </cell>
        </row>
        <row r="34">
          <cell r="A34">
            <v>14</v>
          </cell>
          <cell r="B34">
            <v>23</v>
          </cell>
          <cell r="C34">
            <v>10141013934</v>
          </cell>
          <cell r="D34" t="str">
            <v>БЕЛОБОРОДОВ Вячеслав Ильич</v>
          </cell>
          <cell r="E34">
            <v>40016</v>
          </cell>
          <cell r="F34" t="str">
            <v>КМС</v>
          </cell>
          <cell r="G34" t="str">
            <v>МБУ ДО СШ "ТЭИС"</v>
          </cell>
        </row>
        <row r="35">
          <cell r="A35">
            <v>15</v>
          </cell>
          <cell r="B35">
            <v>24</v>
          </cell>
          <cell r="C35">
            <v>10153688501</v>
          </cell>
          <cell r="D35" t="str">
            <v>АНОХИН Илья Сергеевич</v>
          </cell>
          <cell r="E35">
            <v>40444</v>
          </cell>
          <cell r="F35" t="str">
            <v>1 СР</v>
          </cell>
          <cell r="G35" t="str">
            <v>МБУ ДО СШ "ТЭИС"</v>
          </cell>
        </row>
        <row r="36">
          <cell r="A36">
            <v>16</v>
          </cell>
          <cell r="B36">
            <v>25</v>
          </cell>
          <cell r="C36">
            <v>10164644245</v>
          </cell>
          <cell r="D36" t="str">
            <v>БУРТАСОВ Ростислав Александрович</v>
          </cell>
          <cell r="E36">
            <v>40365</v>
          </cell>
          <cell r="F36" t="str">
            <v>2 СР</v>
          </cell>
          <cell r="G36" t="str">
            <v>МБУ ДО СШ "ТЭИС"</v>
          </cell>
        </row>
        <row r="37">
          <cell r="A37">
            <v>17</v>
          </cell>
          <cell r="B37">
            <v>26</v>
          </cell>
          <cell r="C37">
            <v>10164839457</v>
          </cell>
          <cell r="D37" t="str">
            <v>КИШЛАРЬ Ева Станиславовна</v>
          </cell>
          <cell r="E37">
            <v>40456</v>
          </cell>
          <cell r="F37" t="str">
            <v>2 СР</v>
          </cell>
          <cell r="G37" t="str">
            <v>МБУ ДО СШ "ТЭИС"</v>
          </cell>
        </row>
        <row r="38">
          <cell r="A38">
            <v>18</v>
          </cell>
          <cell r="B38">
            <v>27</v>
          </cell>
          <cell r="C38">
            <v>10164812074</v>
          </cell>
          <cell r="D38" t="str">
            <v>ТЮПАНОВ Семен Николаевич</v>
          </cell>
          <cell r="E38">
            <v>40707</v>
          </cell>
          <cell r="F38" t="str">
            <v>2 СР</v>
          </cell>
          <cell r="G38" t="str">
            <v>МБУ ДО СШ "ТЭИС"</v>
          </cell>
        </row>
        <row r="39">
          <cell r="A39">
            <v>19</v>
          </cell>
          <cell r="B39">
            <v>28</v>
          </cell>
          <cell r="C39">
            <v>10143132675</v>
          </cell>
          <cell r="D39" t="str">
            <v>ГОРСКИЙ Петр Александрович</v>
          </cell>
          <cell r="E39">
            <v>40219</v>
          </cell>
          <cell r="F39" t="str">
            <v>1 СР</v>
          </cell>
          <cell r="G39" t="str">
            <v>МБУ ДО СШ "ТЭИС"</v>
          </cell>
        </row>
        <row r="40">
          <cell r="A40">
            <v>20</v>
          </cell>
          <cell r="B40">
            <v>30</v>
          </cell>
          <cell r="C40">
            <v>10130118511</v>
          </cell>
          <cell r="D40" t="str">
            <v>ШАПКИН Егор Иванович</v>
          </cell>
          <cell r="E40">
            <v>39785</v>
          </cell>
          <cell r="F40" t="str">
            <v>1 СР</v>
          </cell>
          <cell r="G40" t="str">
            <v>МБУ ДО СШ "ТЭИС"</v>
          </cell>
        </row>
        <row r="41">
          <cell r="A41">
            <v>21</v>
          </cell>
          <cell r="B41">
            <v>31</v>
          </cell>
          <cell r="C41">
            <v>10146253348</v>
          </cell>
          <cell r="D41" t="str">
            <v>СИНИЦЫН Игорь Дмитриевич</v>
          </cell>
          <cell r="E41">
            <v>40406</v>
          </cell>
          <cell r="F41" t="str">
            <v>2 СР</v>
          </cell>
          <cell r="G41" t="str">
            <v>МБУ ДО СШ "ТЭИС"</v>
          </cell>
        </row>
        <row r="42">
          <cell r="A42">
            <v>22</v>
          </cell>
          <cell r="B42">
            <v>32</v>
          </cell>
          <cell r="C42">
            <v>10143134695</v>
          </cell>
          <cell r="D42" t="str">
            <v>СЕРЕДА Матвей Станиславович</v>
          </cell>
          <cell r="E42">
            <v>40351</v>
          </cell>
          <cell r="F42" t="str">
            <v>2 СР</v>
          </cell>
          <cell r="G42" t="str">
            <v>МБУ ДО СШ "ТЭИС"</v>
          </cell>
        </row>
        <row r="43">
          <cell r="A43">
            <v>23</v>
          </cell>
          <cell r="B43">
            <v>33</v>
          </cell>
          <cell r="C43">
            <v>10146046315</v>
          </cell>
          <cell r="D43" t="str">
            <v>СЕРГЕЕВА София Александровна</v>
          </cell>
          <cell r="E43">
            <v>40493</v>
          </cell>
          <cell r="F43" t="str">
            <v>1 СР</v>
          </cell>
          <cell r="G43" t="str">
            <v>МБУ ДО СШ "ТЭИС"</v>
          </cell>
        </row>
        <row r="44">
          <cell r="A44">
            <v>24</v>
          </cell>
          <cell r="B44">
            <v>34</v>
          </cell>
          <cell r="C44">
            <v>10156861411</v>
          </cell>
          <cell r="D44" t="str">
            <v>АНДРОНОВА Валерия Владимировна</v>
          </cell>
          <cell r="E44">
            <v>40605</v>
          </cell>
          <cell r="F44" t="str">
            <v>2 СР</v>
          </cell>
          <cell r="G44" t="str">
            <v>МБУ ДО СШ "ТЭИС"</v>
          </cell>
        </row>
        <row r="45">
          <cell r="A45">
            <v>25</v>
          </cell>
          <cell r="B45">
            <v>35</v>
          </cell>
          <cell r="C45">
            <v>10153618678</v>
          </cell>
          <cell r="D45" t="str">
            <v>СТУДЕНКОВА Ярослава Петровна</v>
          </cell>
          <cell r="E45">
            <v>40520</v>
          </cell>
          <cell r="F45" t="str">
            <v>2 СР</v>
          </cell>
          <cell r="G45" t="str">
            <v>МБУ ДО СШ "ТЭИС"</v>
          </cell>
        </row>
        <row r="46">
          <cell r="A46">
            <v>26</v>
          </cell>
          <cell r="B46">
            <v>36</v>
          </cell>
          <cell r="C46">
            <v>10129901875</v>
          </cell>
          <cell r="D46" t="str">
            <v>НЕМЧАНИНОВ Алексей Александрович</v>
          </cell>
          <cell r="E46">
            <v>40068</v>
          </cell>
          <cell r="F46" t="str">
            <v>1 СР</v>
          </cell>
          <cell r="G46" t="str">
            <v>МБУ ДО СШ "ТЭИС"</v>
          </cell>
        </row>
        <row r="47">
          <cell r="A47">
            <v>27</v>
          </cell>
          <cell r="B47">
            <v>37</v>
          </cell>
          <cell r="C47">
            <v>10146252641</v>
          </cell>
          <cell r="D47" t="str">
            <v>ПОНАМАРЕВ Кирилл Николаевич</v>
          </cell>
          <cell r="E47">
            <v>40643</v>
          </cell>
          <cell r="F47" t="str">
            <v>1 СР</v>
          </cell>
          <cell r="G47" t="str">
            <v>МБУ ДО СШ "ТЭИС"</v>
          </cell>
        </row>
        <row r="48">
          <cell r="A48">
            <v>28</v>
          </cell>
          <cell r="B48">
            <v>47</v>
          </cell>
          <cell r="C48">
            <v>10143131665</v>
          </cell>
          <cell r="D48" t="str">
            <v>ЛИПАТНИКОВА Яна Романовна</v>
          </cell>
          <cell r="E48">
            <v>40346</v>
          </cell>
          <cell r="F48" t="str">
            <v>КМС</v>
          </cell>
          <cell r="G48" t="str">
            <v>МБУ ДО СШ "ТЭИС"</v>
          </cell>
        </row>
        <row r="49">
          <cell r="A49">
            <v>29</v>
          </cell>
          <cell r="B49">
            <v>48</v>
          </cell>
          <cell r="C49">
            <v>10143130554</v>
          </cell>
          <cell r="D49" t="str">
            <v>РУДЕНКО Маргарита Андреевна</v>
          </cell>
          <cell r="E49">
            <v>40394</v>
          </cell>
          <cell r="F49" t="str">
            <v>КМС</v>
          </cell>
          <cell r="G49" t="str">
            <v>МБУ ДО СШ "ТЭИС"</v>
          </cell>
        </row>
        <row r="50">
          <cell r="A50">
            <v>30</v>
          </cell>
          <cell r="B50">
            <v>49</v>
          </cell>
          <cell r="C50">
            <v>10117596114</v>
          </cell>
          <cell r="D50" t="str">
            <v>ЗЫКОВ Николай Андреевич</v>
          </cell>
          <cell r="E50">
            <v>39367</v>
          </cell>
          <cell r="F50" t="str">
            <v>КМС</v>
          </cell>
          <cell r="G50" t="str">
            <v>МБУ ДО СШ "ТЭИС"</v>
          </cell>
        </row>
        <row r="51">
          <cell r="A51">
            <v>31</v>
          </cell>
          <cell r="B51">
            <v>50</v>
          </cell>
          <cell r="C51">
            <v>10128428283</v>
          </cell>
          <cell r="D51" t="str">
            <v>ЛУЦЮК Владислав Юрьевич</v>
          </cell>
          <cell r="E51">
            <v>39257</v>
          </cell>
          <cell r="F51" t="str">
            <v>КМС</v>
          </cell>
          <cell r="G51" t="str">
            <v>МБУ ДО СШ "ТЭИС"</v>
          </cell>
        </row>
        <row r="52">
          <cell r="A52">
            <v>32</v>
          </cell>
          <cell r="B52">
            <v>51</v>
          </cell>
          <cell r="C52">
            <v>10140354435</v>
          </cell>
          <cell r="D52" t="str">
            <v>ТЕТЕНКОВ Трофим Евгеньевич</v>
          </cell>
          <cell r="E52">
            <v>39903</v>
          </cell>
          <cell r="F52" t="str">
            <v>1 СР</v>
          </cell>
          <cell r="G52" t="str">
            <v>МБУ ДО СШ "ТЭИС"</v>
          </cell>
        </row>
        <row r="53">
          <cell r="A53">
            <v>33</v>
          </cell>
          <cell r="B53">
            <v>59</v>
          </cell>
          <cell r="C53">
            <v>10154047300</v>
          </cell>
          <cell r="D53" t="str">
            <v>ТИМОШЕНКО Александра Михайловна</v>
          </cell>
          <cell r="E53">
            <v>40422</v>
          </cell>
          <cell r="F53" t="str">
            <v>2 СР</v>
          </cell>
          <cell r="G53" t="str">
            <v>МБУ ДО "СШ "Авангард" г. Бердск</v>
          </cell>
        </row>
        <row r="54">
          <cell r="A54">
            <v>34</v>
          </cell>
          <cell r="B54">
            <v>60</v>
          </cell>
          <cell r="C54">
            <v>10154047296</v>
          </cell>
          <cell r="D54" t="str">
            <v>ИВАНОВА Полина Андреевна</v>
          </cell>
          <cell r="E54">
            <v>40304</v>
          </cell>
          <cell r="F54" t="str">
            <v>2 СР</v>
          </cell>
          <cell r="G54" t="str">
            <v>МБУ ДО "СШ "Авангард" г. Бердск</v>
          </cell>
        </row>
        <row r="55">
          <cell r="A55">
            <v>35</v>
          </cell>
          <cell r="B55">
            <v>61</v>
          </cell>
          <cell r="C55">
            <v>10141439926</v>
          </cell>
          <cell r="D55" t="str">
            <v>ГРЕЧКИН Максим Евгеньевич</v>
          </cell>
          <cell r="E55">
            <v>39795</v>
          </cell>
          <cell r="F55" t="str">
            <v>1 СР</v>
          </cell>
          <cell r="G55" t="str">
            <v>МБУ ДО "СШ "Авангард" г. Бердск</v>
          </cell>
        </row>
        <row r="56">
          <cell r="A56">
            <v>36</v>
          </cell>
          <cell r="B56">
            <v>62</v>
          </cell>
          <cell r="C56">
            <v>10127677242</v>
          </cell>
          <cell r="D56" t="str">
            <v>ПОКРОВСКИЙ Владислав Михайлович</v>
          </cell>
          <cell r="E56">
            <v>39474</v>
          </cell>
          <cell r="F56" t="str">
            <v>1 СР</v>
          </cell>
          <cell r="G56" t="str">
            <v>МБУ ДО "СШ "Авангард" г. Бердск</v>
          </cell>
        </row>
        <row r="57">
          <cell r="A57">
            <v>37</v>
          </cell>
          <cell r="B57">
            <v>63</v>
          </cell>
          <cell r="C57">
            <v>10131029095</v>
          </cell>
          <cell r="D57" t="str">
            <v>ПРОТАСОВ Никита Евгеньевич</v>
          </cell>
          <cell r="E57">
            <v>40052</v>
          </cell>
          <cell r="F57" t="str">
            <v>2 СР</v>
          </cell>
          <cell r="G57" t="str">
            <v>МБУ ДО "СШ "Авангард" г. Бердск</v>
          </cell>
        </row>
        <row r="58">
          <cell r="A58">
            <v>38</v>
          </cell>
          <cell r="B58">
            <v>64</v>
          </cell>
          <cell r="C58">
            <v>10127677141</v>
          </cell>
          <cell r="D58" t="str">
            <v>СЕМЬЯНОВ Александр Андреевич</v>
          </cell>
          <cell r="E58">
            <v>39344</v>
          </cell>
          <cell r="F58" t="str">
            <v>КМС</v>
          </cell>
          <cell r="G58" t="str">
            <v>МБУ ДО "СШ "Авангард" г. Бердск</v>
          </cell>
        </row>
        <row r="59">
          <cell r="A59">
            <v>39</v>
          </cell>
          <cell r="B59">
            <v>65</v>
          </cell>
          <cell r="C59">
            <v>10131541781</v>
          </cell>
          <cell r="D59" t="str">
            <v>ПАРГАЧЕВСКИЙ Андрей Николаевич</v>
          </cell>
          <cell r="E59">
            <v>40422</v>
          </cell>
          <cell r="F59" t="str">
            <v>2 СР</v>
          </cell>
          <cell r="G59" t="str">
            <v>МБУ ДО "СШ "Авангард" г. Бердск</v>
          </cell>
        </row>
        <row r="60">
          <cell r="A60">
            <v>40</v>
          </cell>
          <cell r="B60">
            <v>67</v>
          </cell>
          <cell r="C60">
            <v>10128500934</v>
          </cell>
          <cell r="D60" t="str">
            <v>ГЕРАСИМОВА Александра Павловна</v>
          </cell>
          <cell r="E60">
            <v>39652</v>
          </cell>
          <cell r="F60" t="str">
            <v>КМС</v>
          </cell>
          <cell r="G60" t="str">
            <v>МБУ СШ "ТЭИС"</v>
          </cell>
        </row>
        <row r="61">
          <cell r="B61" t="str">
            <v>Представитель: Димитров Е.А.(100 110 921 34),Жадкевич А.В.(100 597 390 48)</v>
          </cell>
        </row>
        <row r="63">
          <cell r="B63" t="str">
            <v>Самарская область</v>
          </cell>
        </row>
        <row r="64">
          <cell r="A64">
            <v>41</v>
          </cell>
          <cell r="B64">
            <v>20</v>
          </cell>
          <cell r="C64">
            <v>10113103091</v>
          </cell>
          <cell r="D64" t="str">
            <v>КОНОНЕНКО Максим Алексеевич</v>
          </cell>
          <cell r="E64">
            <v>39096</v>
          </cell>
          <cell r="F64" t="str">
            <v>КМС</v>
          </cell>
          <cell r="G64" t="str">
            <v>ГАУ ДО СО СШОР № 7</v>
          </cell>
        </row>
        <row r="66">
          <cell r="B66" t="str">
            <v>Кемеровская область</v>
          </cell>
        </row>
        <row r="67">
          <cell r="A67">
            <v>42</v>
          </cell>
          <cell r="B67">
            <v>1</v>
          </cell>
          <cell r="C67">
            <v>10133001633</v>
          </cell>
          <cell r="D67" t="str">
            <v>СПЕСИВЦЕВ Михаил Алексеевич</v>
          </cell>
          <cell r="E67">
            <v>39649</v>
          </cell>
          <cell r="F67" t="str">
            <v>КМС</v>
          </cell>
          <cell r="G67" t="str">
            <v xml:space="preserve">МАУДО "СШОР № 2" </v>
          </cell>
        </row>
        <row r="68">
          <cell r="A68">
            <v>43</v>
          </cell>
          <cell r="B68">
            <v>2</v>
          </cell>
          <cell r="C68">
            <v>10149837294</v>
          </cell>
          <cell r="D68" t="str">
            <v>ПЕЧЕРИН Дмитрий Владиславович</v>
          </cell>
          <cell r="E68">
            <v>39867</v>
          </cell>
          <cell r="F68" t="str">
            <v>КМС</v>
          </cell>
          <cell r="G68" t="str">
            <v xml:space="preserve">МАУДО "СШОР № 2" </v>
          </cell>
        </row>
        <row r="69">
          <cell r="A69">
            <v>44</v>
          </cell>
          <cell r="B69">
            <v>3</v>
          </cell>
          <cell r="C69">
            <v>10137061485</v>
          </cell>
          <cell r="D69" t="str">
            <v>ЛЕОНОВ Степан Антонович</v>
          </cell>
          <cell r="E69">
            <v>40480</v>
          </cell>
          <cell r="F69" t="str">
            <v>КМС</v>
          </cell>
          <cell r="G69" t="str">
            <v xml:space="preserve">МАУДО "СШОР № 2" </v>
          </cell>
        </row>
        <row r="70">
          <cell r="A70">
            <v>45</v>
          </cell>
          <cell r="B70">
            <v>4</v>
          </cell>
          <cell r="C70">
            <v>10149843863</v>
          </cell>
          <cell r="D70" t="str">
            <v>ЕФРЕМОВА Карина Владимировна</v>
          </cell>
          <cell r="E70">
            <v>40297</v>
          </cell>
          <cell r="F70" t="str">
            <v>КМС</v>
          </cell>
          <cell r="G70" t="str">
            <v xml:space="preserve">МАУДО "СШОР № 2" </v>
          </cell>
        </row>
        <row r="71">
          <cell r="A71">
            <v>46</v>
          </cell>
          <cell r="B71">
            <v>5</v>
          </cell>
          <cell r="C71">
            <v>10165112673</v>
          </cell>
          <cell r="D71" t="str">
            <v>ГРУДИНИН Егор Артемович</v>
          </cell>
          <cell r="E71">
            <v>40111</v>
          </cell>
          <cell r="F71" t="str">
            <v>2 СР</v>
          </cell>
          <cell r="G71" t="str">
            <v xml:space="preserve">МАУДО "СШОР № 2" </v>
          </cell>
        </row>
        <row r="72">
          <cell r="A72">
            <v>47</v>
          </cell>
          <cell r="B72">
            <v>12</v>
          </cell>
          <cell r="C72">
            <v>10114286996</v>
          </cell>
          <cell r="D72" t="str">
            <v>КРАСЮК Варвара Владимировна</v>
          </cell>
          <cell r="E72">
            <v>39383</v>
          </cell>
          <cell r="F72" t="str">
            <v>КМС</v>
          </cell>
          <cell r="G72" t="str">
            <v xml:space="preserve">МАУДО "СШОР № 2" </v>
          </cell>
        </row>
        <row r="73">
          <cell r="B73" t="str">
            <v>Представитель: Степанова С.Н.(100 011 684 28)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ДЕВУШКИ 15-16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83</v>
          </cell>
          <cell r="C22">
            <v>10133870084</v>
          </cell>
          <cell r="D22" t="str">
            <v>СТЕПАНОВА Злата Сергеевна</v>
          </cell>
          <cell r="E22">
            <v>40430</v>
          </cell>
          <cell r="F22" t="str">
            <v>1 СР</v>
          </cell>
          <cell r="G22" t="str">
            <v>Омская область</v>
          </cell>
        </row>
        <row r="23">
          <cell r="A23">
            <v>2</v>
          </cell>
          <cell r="B23">
            <v>70</v>
          </cell>
          <cell r="C23">
            <v>10133869175</v>
          </cell>
          <cell r="D23" t="str">
            <v>ПЕРЕПЕЧИНА Евгения Михайловна</v>
          </cell>
          <cell r="E23">
            <v>40396</v>
          </cell>
          <cell r="F23" t="str">
            <v>1 СР</v>
          </cell>
          <cell r="G23" t="str">
            <v>Омская область</v>
          </cell>
        </row>
        <row r="24">
          <cell r="A24">
            <v>3</v>
          </cell>
          <cell r="B24">
            <v>33</v>
          </cell>
          <cell r="C24">
            <v>10146046315</v>
          </cell>
          <cell r="D24" t="str">
            <v>СЕРГЕЕВА София Александровна</v>
          </cell>
          <cell r="E24">
            <v>40493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4</v>
          </cell>
          <cell r="B25">
            <v>4</v>
          </cell>
          <cell r="C25">
            <v>10149843863</v>
          </cell>
          <cell r="D25" t="str">
            <v>ЕФРЕМОВА Карина Владимировна</v>
          </cell>
          <cell r="E25">
            <v>40297</v>
          </cell>
          <cell r="F25" t="str">
            <v>КМС</v>
          </cell>
          <cell r="G25" t="str">
            <v>Кемеровская область</v>
          </cell>
        </row>
        <row r="26">
          <cell r="A26">
            <v>5</v>
          </cell>
          <cell r="B26">
            <v>48</v>
          </cell>
          <cell r="C26">
            <v>10143130554</v>
          </cell>
          <cell r="D26" t="str">
            <v>РУДЕНКО Маргарита Андреевна</v>
          </cell>
          <cell r="E26">
            <v>40394</v>
          </cell>
          <cell r="F26" t="str">
            <v>КМС</v>
          </cell>
          <cell r="G26" t="str">
            <v>Новосибирская область</v>
          </cell>
        </row>
        <row r="27">
          <cell r="A27">
            <v>6</v>
          </cell>
          <cell r="B27">
            <v>81</v>
          </cell>
          <cell r="C27">
            <v>10149834163</v>
          </cell>
          <cell r="D27" t="str">
            <v>ЯНУШКЕВИЧ Юлианна Валентиновна</v>
          </cell>
          <cell r="E27">
            <v>40676</v>
          </cell>
          <cell r="F27" t="str">
            <v>2 СР</v>
          </cell>
          <cell r="G27" t="str">
            <v>Омская область</v>
          </cell>
        </row>
        <row r="28">
          <cell r="A28">
            <v>7</v>
          </cell>
          <cell r="B28">
            <v>84</v>
          </cell>
          <cell r="C28">
            <v>10139109296</v>
          </cell>
          <cell r="D28" t="str">
            <v>КЛОЧКО Алина Валерьевна</v>
          </cell>
          <cell r="E28">
            <v>40765</v>
          </cell>
          <cell r="F28" t="str">
            <v>1 СР</v>
          </cell>
          <cell r="G28" t="str">
            <v>Омская область</v>
          </cell>
        </row>
        <row r="29">
          <cell r="A29">
            <v>8</v>
          </cell>
          <cell r="B29">
            <v>71</v>
          </cell>
          <cell r="C29">
            <v>10142735581</v>
          </cell>
          <cell r="D29" t="str">
            <v>МАТУСЯ Дарья Кирилловна</v>
          </cell>
          <cell r="E29">
            <v>40182</v>
          </cell>
          <cell r="F29" t="str">
            <v>2 СР</v>
          </cell>
          <cell r="G29" t="str">
            <v>Омская область</v>
          </cell>
        </row>
        <row r="30">
          <cell r="A30">
            <v>9</v>
          </cell>
          <cell r="B30">
            <v>59</v>
          </cell>
          <cell r="C30">
            <v>10154047300</v>
          </cell>
          <cell r="D30" t="str">
            <v>ТИМОШЕНКО Александра Михайловна</v>
          </cell>
          <cell r="E30">
            <v>40422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10</v>
          </cell>
          <cell r="B31">
            <v>34</v>
          </cell>
          <cell r="C31">
            <v>10156861411</v>
          </cell>
          <cell r="D31" t="str">
            <v>АНДРОНОВА Валерия Владимировна</v>
          </cell>
          <cell r="E31">
            <v>40605</v>
          </cell>
          <cell r="F31" t="str">
            <v>2 СР</v>
          </cell>
          <cell r="G31" t="str">
            <v>Новосибирская область</v>
          </cell>
        </row>
        <row r="32">
          <cell r="A32">
            <v>11</v>
          </cell>
          <cell r="B32">
            <v>60</v>
          </cell>
          <cell r="C32">
            <v>10154047296</v>
          </cell>
          <cell r="D32" t="str">
            <v>ИВАНОВА Полина Андреевна</v>
          </cell>
          <cell r="E32">
            <v>40304</v>
          </cell>
          <cell r="F32" t="str">
            <v>2 СР</v>
          </cell>
          <cell r="G32" t="str">
            <v>Новосибирская область</v>
          </cell>
        </row>
        <row r="33">
          <cell r="A33">
            <v>12</v>
          </cell>
          <cell r="B33">
            <v>35</v>
          </cell>
          <cell r="C33">
            <v>10153618678</v>
          </cell>
          <cell r="D33" t="str">
            <v>СТУДЕНКОВА Ярослава Петровна</v>
          </cell>
          <cell r="E33">
            <v>40520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13</v>
          </cell>
          <cell r="B34">
            <v>26</v>
          </cell>
          <cell r="C34">
            <v>10164839457</v>
          </cell>
          <cell r="D34" t="str">
            <v>КИШЛАРЬ Ева Станиславовна</v>
          </cell>
          <cell r="E34">
            <v>40456</v>
          </cell>
          <cell r="F34" t="str">
            <v>2 СР</v>
          </cell>
          <cell r="G34" t="str">
            <v>Новосибирская область</v>
          </cell>
        </row>
        <row r="35">
          <cell r="A35" t="str">
            <v>нф</v>
          </cell>
          <cell r="B35">
            <v>47</v>
          </cell>
          <cell r="C35">
            <v>10143131665</v>
          </cell>
          <cell r="D35" t="str">
            <v>ЛИПАТНИКОВА Яна Романовна</v>
          </cell>
          <cell r="E35">
            <v>40346</v>
          </cell>
          <cell r="F35" t="str">
            <v>КМС</v>
          </cell>
          <cell r="G35" t="str">
            <v>Новосибирская область</v>
          </cell>
        </row>
        <row r="37">
          <cell r="A37" t="str">
            <v>ПОГОДНЫЕ УСЛОВИЯ</v>
          </cell>
          <cell r="G37" t="str">
            <v>СТАТИСТИКА ГОНКИ</v>
          </cell>
        </row>
        <row r="38">
          <cell r="A38" t="str">
            <v>Температура: +22</v>
          </cell>
          <cell r="G38" t="str">
            <v>Субъектов РФ:</v>
          </cell>
        </row>
        <row r="39">
          <cell r="A39" t="str">
            <v>Влажность: 84%</v>
          </cell>
          <cell r="G39" t="str">
            <v>Заявлено:</v>
          </cell>
        </row>
        <row r="40">
          <cell r="A40" t="str">
            <v>Осадки: ясно</v>
          </cell>
          <cell r="G40" t="str">
            <v>Стартовало:</v>
          </cell>
        </row>
        <row r="41">
          <cell r="A41" t="str">
            <v>Ветер: 2 м/с (ю/з)</v>
          </cell>
          <cell r="G41" t="str">
            <v>Финишировало:</v>
          </cell>
        </row>
        <row r="42">
          <cell r="G42" t="str">
            <v>Лимит времени:</v>
          </cell>
        </row>
        <row r="43">
          <cell r="G43" t="str">
            <v>Н. финишировало:</v>
          </cell>
        </row>
        <row r="44">
          <cell r="G44" t="str">
            <v>Дисквалифицировано:</v>
          </cell>
        </row>
        <row r="45">
          <cell r="G45" t="str">
            <v>Н. стартовало:</v>
          </cell>
        </row>
        <row r="47">
          <cell r="A47" t="str">
            <v>ТЕХНИЧЕСКИЙ ДЕЛЕГАТ</v>
          </cell>
          <cell r="D47" t="str">
            <v>ГЛАВНЫЙ СУДЬЯ</v>
          </cell>
        </row>
        <row r="54">
          <cell r="D54" t="str">
            <v xml:space="preserve">ДОЦЕНКО С.А. (ВК, г. ОМСК) 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ЮНОШИ 15-16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80</v>
          </cell>
          <cell r="C22">
            <v>10133949708</v>
          </cell>
          <cell r="D22" t="str">
            <v>ВОЛИК Даниил Евгеньевич</v>
          </cell>
          <cell r="E22">
            <v>40360</v>
          </cell>
          <cell r="F22" t="str">
            <v>1 СР</v>
          </cell>
          <cell r="G22" t="str">
            <v>Омская область</v>
          </cell>
        </row>
        <row r="23">
          <cell r="A23">
            <v>2</v>
          </cell>
          <cell r="B23">
            <v>75</v>
          </cell>
          <cell r="C23">
            <v>10142530265</v>
          </cell>
          <cell r="D23" t="str">
            <v>ФУКС Даниил Александрович</v>
          </cell>
          <cell r="E23">
            <v>40015</v>
          </cell>
          <cell r="F23" t="str">
            <v>1 СР</v>
          </cell>
          <cell r="G23" t="str">
            <v>Омская область</v>
          </cell>
        </row>
        <row r="24">
          <cell r="A24">
            <v>3</v>
          </cell>
          <cell r="B24">
            <v>3</v>
          </cell>
          <cell r="C24">
            <v>10137061485</v>
          </cell>
          <cell r="D24" t="str">
            <v>ЛЕОНОВ Степан Антонович</v>
          </cell>
          <cell r="E24">
            <v>40480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4</v>
          </cell>
          <cell r="B25">
            <v>77</v>
          </cell>
          <cell r="C25">
            <v>10150169522</v>
          </cell>
          <cell r="D25" t="str">
            <v>КОЛОВОРОТНЫЙ Степан Антонович</v>
          </cell>
          <cell r="E25">
            <v>40354</v>
          </cell>
          <cell r="F25" t="str">
            <v>1 СР</v>
          </cell>
          <cell r="G25" t="str">
            <v>Омская область</v>
          </cell>
        </row>
        <row r="26">
          <cell r="A26">
            <v>5</v>
          </cell>
          <cell r="B26">
            <v>2</v>
          </cell>
          <cell r="C26">
            <v>10149837294</v>
          </cell>
          <cell r="D26" t="str">
            <v>ПЕЧЕРИН Дмитрий Владиславович</v>
          </cell>
          <cell r="E26">
            <v>39867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6</v>
          </cell>
          <cell r="B27">
            <v>23</v>
          </cell>
          <cell r="C27">
            <v>10141013934</v>
          </cell>
          <cell r="D27" t="str">
            <v>БЕЛОБОРОДОВ Вячеслав Ильич</v>
          </cell>
          <cell r="E27">
            <v>40016</v>
          </cell>
          <cell r="F27" t="str">
            <v>КМС</v>
          </cell>
          <cell r="G27" t="str">
            <v>Новосибирская область</v>
          </cell>
        </row>
        <row r="28">
          <cell r="A28">
            <v>7</v>
          </cell>
          <cell r="B28">
            <v>36</v>
          </cell>
          <cell r="C28">
            <v>10129901875</v>
          </cell>
          <cell r="D28" t="str">
            <v>НЕМЧАНИНОВ Алексей Александрович</v>
          </cell>
          <cell r="E28">
            <v>40068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8</v>
          </cell>
          <cell r="B29">
            <v>79</v>
          </cell>
          <cell r="C29">
            <v>10133971532</v>
          </cell>
          <cell r="D29" t="str">
            <v>БРУЕВ Матвей Алексеевич</v>
          </cell>
          <cell r="E29">
            <v>40395</v>
          </cell>
          <cell r="F29" t="str">
            <v>1 СР</v>
          </cell>
          <cell r="G29" t="str">
            <v>Омская область</v>
          </cell>
        </row>
        <row r="30">
          <cell r="A30">
            <v>9</v>
          </cell>
          <cell r="B30">
            <v>73</v>
          </cell>
          <cell r="C30">
            <v>10130778111</v>
          </cell>
          <cell r="D30" t="str">
            <v>КЕТЛЕР Лев Александрович</v>
          </cell>
          <cell r="E30">
            <v>39833</v>
          </cell>
          <cell r="F30" t="str">
            <v>1 СР</v>
          </cell>
          <cell r="G30" t="str">
            <v>Омская область</v>
          </cell>
        </row>
        <row r="31">
          <cell r="A31">
            <v>10</v>
          </cell>
          <cell r="B31">
            <v>63</v>
          </cell>
          <cell r="C31">
            <v>10131029095</v>
          </cell>
          <cell r="D31" t="str">
            <v>ПРОТАСОВ Никита Евгеньевич</v>
          </cell>
          <cell r="E31">
            <v>40052</v>
          </cell>
          <cell r="F31" t="str">
            <v>2 СР</v>
          </cell>
          <cell r="G31" t="str">
            <v>Новосибирская область</v>
          </cell>
        </row>
        <row r="32">
          <cell r="A32">
            <v>11</v>
          </cell>
          <cell r="B32">
            <v>37</v>
          </cell>
          <cell r="C32">
            <v>10146252641</v>
          </cell>
          <cell r="D32" t="str">
            <v>ПОНАМАРЕВ Кирилл Николаевич</v>
          </cell>
          <cell r="E32">
            <v>40643</v>
          </cell>
          <cell r="F32" t="str">
            <v>1 СР</v>
          </cell>
          <cell r="G32" t="str">
            <v>Новосибирская область</v>
          </cell>
        </row>
        <row r="33">
          <cell r="A33">
            <v>12</v>
          </cell>
          <cell r="B33">
            <v>65</v>
          </cell>
          <cell r="C33">
            <v>10131541781</v>
          </cell>
          <cell r="D33" t="str">
            <v>ПАРГАЧЕВСКИЙ Андрей Николаевич</v>
          </cell>
          <cell r="E33">
            <v>40422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13</v>
          </cell>
          <cell r="B34">
            <v>51</v>
          </cell>
          <cell r="C34">
            <v>10140354435</v>
          </cell>
          <cell r="D34" t="str">
            <v>ТЕТЕНКОВ Трофим Евгеньевич</v>
          </cell>
          <cell r="E34">
            <v>39903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14</v>
          </cell>
          <cell r="B35">
            <v>76</v>
          </cell>
          <cell r="C35">
            <v>10133681744</v>
          </cell>
          <cell r="D35" t="str">
            <v>ГОРОХ Кирилл Денисович</v>
          </cell>
          <cell r="E35">
            <v>40213</v>
          </cell>
          <cell r="F35" t="str">
            <v>1 СР</v>
          </cell>
          <cell r="G35" t="str">
            <v>Омская область</v>
          </cell>
        </row>
        <row r="36">
          <cell r="A36">
            <v>15</v>
          </cell>
          <cell r="B36">
            <v>24</v>
          </cell>
          <cell r="C36">
            <v>10153688501</v>
          </cell>
          <cell r="D36" t="str">
            <v>АНОХИН Илья Сергеевич</v>
          </cell>
          <cell r="E36">
            <v>40444</v>
          </cell>
          <cell r="F36" t="str">
            <v>1 СР</v>
          </cell>
          <cell r="G36" t="str">
            <v>Новосибирская область</v>
          </cell>
        </row>
        <row r="37">
          <cell r="A37">
            <v>16</v>
          </cell>
          <cell r="B37">
            <v>78</v>
          </cell>
          <cell r="C37">
            <v>10133791878</v>
          </cell>
          <cell r="D37" t="str">
            <v>ГЛЕБОВ Денис Сергеевич</v>
          </cell>
          <cell r="E37">
            <v>40485</v>
          </cell>
          <cell r="F37" t="str">
            <v>1 СР</v>
          </cell>
          <cell r="G37" t="str">
            <v>Омская область</v>
          </cell>
        </row>
        <row r="38">
          <cell r="A38">
            <v>17</v>
          </cell>
          <cell r="B38">
            <v>32</v>
          </cell>
          <cell r="C38">
            <v>10143134695</v>
          </cell>
          <cell r="D38" t="str">
            <v>СЕРЕДА Матвей Станиславович</v>
          </cell>
          <cell r="E38">
            <v>40351</v>
          </cell>
          <cell r="F38" t="str">
            <v>2 СР</v>
          </cell>
          <cell r="G38" t="str">
            <v>Новосибирская область</v>
          </cell>
        </row>
        <row r="39">
          <cell r="A39">
            <v>18</v>
          </cell>
          <cell r="B39">
            <v>5</v>
          </cell>
          <cell r="C39">
            <v>10165112673</v>
          </cell>
          <cell r="D39" t="str">
            <v>ГРУДИНИН Егор Артемович</v>
          </cell>
          <cell r="E39">
            <v>40111</v>
          </cell>
          <cell r="F39" t="str">
            <v>2 СР</v>
          </cell>
          <cell r="G39" t="str">
            <v>Кемеровская область</v>
          </cell>
        </row>
        <row r="40">
          <cell r="A40">
            <v>19</v>
          </cell>
          <cell r="B40">
            <v>25</v>
          </cell>
          <cell r="C40">
            <v>10164644245</v>
          </cell>
          <cell r="D40" t="str">
            <v>БУРТАСОВ Ростислав Александрович</v>
          </cell>
          <cell r="E40">
            <v>40365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20</v>
          </cell>
          <cell r="B41">
            <v>31</v>
          </cell>
          <cell r="C41">
            <v>10146253348</v>
          </cell>
          <cell r="D41" t="str">
            <v>СИНИЦЫН Игорь Дмитриевич</v>
          </cell>
          <cell r="E41">
            <v>40406</v>
          </cell>
          <cell r="F41" t="str">
            <v>2 СР</v>
          </cell>
          <cell r="G41" t="str">
            <v>Новосибирская область</v>
          </cell>
        </row>
        <row r="42">
          <cell r="A42">
            <v>21</v>
          </cell>
          <cell r="B42">
            <v>27</v>
          </cell>
          <cell r="C42">
            <v>10164812074</v>
          </cell>
          <cell r="D42" t="str">
            <v>ТЮПАНОВ Семен Николаевич</v>
          </cell>
          <cell r="E42">
            <v>40707</v>
          </cell>
          <cell r="F42" t="str">
            <v>2 СР</v>
          </cell>
          <cell r="G42" t="str">
            <v>Новосибирская область</v>
          </cell>
        </row>
        <row r="43">
          <cell r="A43" t="str">
            <v>НФ</v>
          </cell>
          <cell r="B43">
            <v>74</v>
          </cell>
          <cell r="C43">
            <v>10115821620</v>
          </cell>
          <cell r="D43" t="str">
            <v>ТЮСЕНКОВ Артем Александрович</v>
          </cell>
          <cell r="E43">
            <v>39890</v>
          </cell>
          <cell r="F43" t="str">
            <v>1 СР</v>
          </cell>
          <cell r="G43" t="str">
            <v>Омская область</v>
          </cell>
        </row>
        <row r="44">
          <cell r="A44" t="str">
            <v>НС</v>
          </cell>
          <cell r="B44">
            <v>28</v>
          </cell>
          <cell r="C44">
            <v>10143132675</v>
          </cell>
          <cell r="D44" t="str">
            <v>ГОРСКИЙ Петр Александрович</v>
          </cell>
          <cell r="E44">
            <v>40219</v>
          </cell>
          <cell r="F44" t="str">
            <v>1 СР</v>
          </cell>
          <cell r="G44" t="str">
            <v>Новосибирская область</v>
          </cell>
        </row>
        <row r="46">
          <cell r="A46" t="str">
            <v>ПОГОДНЫЕ УСЛОВИЯ</v>
          </cell>
          <cell r="G46" t="str">
            <v>СТАТИСТИКА ГОНКИ</v>
          </cell>
        </row>
        <row r="47">
          <cell r="A47" t="str">
            <v>Температура: +22</v>
          </cell>
          <cell r="G47" t="str">
            <v>Субъектов РФ:</v>
          </cell>
        </row>
        <row r="48">
          <cell r="A48" t="str">
            <v>Влажность: 84%</v>
          </cell>
          <cell r="G48" t="str">
            <v>Заявлено:</v>
          </cell>
        </row>
        <row r="49">
          <cell r="A49" t="str">
            <v>Осадки: ясно</v>
          </cell>
          <cell r="G49" t="str">
            <v>Стартовало:</v>
          </cell>
        </row>
        <row r="50">
          <cell r="A50" t="str">
            <v>Ветер: 2 м/с (ю/з)</v>
          </cell>
          <cell r="G50" t="str">
            <v>Финишировало:</v>
          </cell>
        </row>
        <row r="51">
          <cell r="G51" t="str">
            <v>Лимит времени:</v>
          </cell>
        </row>
        <row r="52">
          <cell r="G52" t="str">
            <v>Н. финишировало:</v>
          </cell>
        </row>
        <row r="53">
          <cell r="G53" t="str">
            <v>Дисквалифицировано:</v>
          </cell>
        </row>
        <row r="54">
          <cell r="G54" t="str">
            <v>Н. стартовало:</v>
          </cell>
        </row>
        <row r="56">
          <cell r="A56" t="str">
            <v>ТЕХНИЧЕСКИЙ ДЕЛЕГАТ</v>
          </cell>
          <cell r="D56" t="str">
            <v>ГЛАВНЫЙ СУДЬЯ</v>
          </cell>
        </row>
        <row r="63">
          <cell r="D63" t="str">
            <v xml:space="preserve">ДОЦЕНКО С.А. (ВК, г. ОМСК) 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ЮНИОРКИ 17-18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12</v>
          </cell>
          <cell r="C22">
            <v>10114286996</v>
          </cell>
          <cell r="D22" t="str">
            <v>КРАСЮК Варвара Владимировна</v>
          </cell>
          <cell r="E22">
            <v>39383</v>
          </cell>
          <cell r="F22" t="str">
            <v>КМС</v>
          </cell>
          <cell r="G22" t="str">
            <v>Кемеровская область</v>
          </cell>
        </row>
        <row r="23">
          <cell r="A23">
            <v>2</v>
          </cell>
          <cell r="B23">
            <v>67</v>
          </cell>
          <cell r="C23">
            <v>10128500934</v>
          </cell>
          <cell r="D23" t="str">
            <v>ГЕРАСИМОВА Александра Павловна</v>
          </cell>
          <cell r="E23">
            <v>39652</v>
          </cell>
          <cell r="F23" t="str">
            <v>КМС</v>
          </cell>
          <cell r="G23" t="str">
            <v>Новосибирская область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 +22</v>
          </cell>
          <cell r="G26" t="str">
            <v>Субъектов РФ:</v>
          </cell>
        </row>
        <row r="27">
          <cell r="A27" t="str">
            <v>Влажность: 84%</v>
          </cell>
          <cell r="G27" t="str">
            <v>Заявлено:</v>
          </cell>
        </row>
        <row r="28">
          <cell r="A28" t="str">
            <v>Осадки: ясно</v>
          </cell>
          <cell r="G28" t="str">
            <v>Стартовало:</v>
          </cell>
        </row>
        <row r="29">
          <cell r="A29" t="str">
            <v>Ветер: 2 м/с (ю/з)</v>
          </cell>
          <cell r="G29" t="str">
            <v>Финишировало:</v>
          </cell>
        </row>
        <row r="30">
          <cell r="G30" t="str">
            <v>Лимит времени:</v>
          </cell>
        </row>
        <row r="31">
          <cell r="G31" t="str">
            <v>Н. финишировало:</v>
          </cell>
        </row>
        <row r="32">
          <cell r="G32" t="str">
            <v>Дисквалифицировано:</v>
          </cell>
        </row>
        <row r="33">
          <cell r="G33" t="str">
            <v>Н. стартовало:</v>
          </cell>
        </row>
        <row r="35">
          <cell r="A35" t="str">
            <v>ТЕХНИЧЕСКИЙ ДЕЛЕГАТ</v>
          </cell>
          <cell r="D35" t="str">
            <v>ГЛАВНЫЙ СУДЬЯ</v>
          </cell>
        </row>
        <row r="42">
          <cell r="D42" t="str">
            <v xml:space="preserve">ДОЦЕНКО С.А. (ВК, г. ОМСК) 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ЮНИОРЫ 17-18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62</v>
          </cell>
          <cell r="C22">
            <v>10127677242</v>
          </cell>
          <cell r="D22" t="str">
            <v>ПОКРОВСКИЙ Владислав Михайлович</v>
          </cell>
          <cell r="E22">
            <v>39474</v>
          </cell>
          <cell r="F22" t="str">
            <v>1 СР</v>
          </cell>
          <cell r="G22" t="str">
            <v>Новосибирская область</v>
          </cell>
        </row>
        <row r="23">
          <cell r="A23">
            <v>2</v>
          </cell>
          <cell r="B23">
            <v>20</v>
          </cell>
          <cell r="C23">
            <v>10113103091</v>
          </cell>
          <cell r="D23" t="str">
            <v>КОНОНЕНКО Максим Алексеевич</v>
          </cell>
          <cell r="E23">
            <v>39096</v>
          </cell>
          <cell r="F23" t="str">
            <v>КМС</v>
          </cell>
          <cell r="G23" t="str">
            <v>Самарская область</v>
          </cell>
        </row>
        <row r="24">
          <cell r="A24">
            <v>3</v>
          </cell>
          <cell r="B24">
            <v>61</v>
          </cell>
          <cell r="C24">
            <v>10141439926</v>
          </cell>
          <cell r="D24" t="str">
            <v>ГРЕЧКИН Максим Евгеньевич</v>
          </cell>
          <cell r="E24">
            <v>39795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4</v>
          </cell>
          <cell r="B25">
            <v>1</v>
          </cell>
          <cell r="C25">
            <v>10133001633</v>
          </cell>
          <cell r="D25" t="str">
            <v>СПЕСИВЦЕВ Михаил Алексеевич</v>
          </cell>
          <cell r="E25">
            <v>39649</v>
          </cell>
          <cell r="F25" t="str">
            <v>КМС</v>
          </cell>
          <cell r="G25" t="str">
            <v>Кемеровская область</v>
          </cell>
        </row>
        <row r="26">
          <cell r="A26">
            <v>5</v>
          </cell>
          <cell r="B26">
            <v>64</v>
          </cell>
          <cell r="C26">
            <v>10127677141</v>
          </cell>
          <cell r="D26" t="str">
            <v>СЕМЬЯНОВ Александр Андреевич</v>
          </cell>
          <cell r="E26">
            <v>39344</v>
          </cell>
          <cell r="F26" t="str">
            <v>КМС</v>
          </cell>
          <cell r="G26" t="str">
            <v>Новосибирская область</v>
          </cell>
        </row>
        <row r="27">
          <cell r="A27">
            <v>6</v>
          </cell>
          <cell r="B27">
            <v>49</v>
          </cell>
          <cell r="C27">
            <v>10117596114</v>
          </cell>
          <cell r="D27" t="str">
            <v>ЗЫКОВ Николай Андреевич</v>
          </cell>
          <cell r="E27">
            <v>39367</v>
          </cell>
          <cell r="F27" t="str">
            <v>КМС</v>
          </cell>
          <cell r="G27" t="str">
            <v>Новосибирская область</v>
          </cell>
        </row>
        <row r="28">
          <cell r="A28">
            <v>7</v>
          </cell>
          <cell r="B28">
            <v>30</v>
          </cell>
          <cell r="C28">
            <v>10130118511</v>
          </cell>
          <cell r="D28" t="str">
            <v>ШАПКИН Егор Иванович</v>
          </cell>
          <cell r="E28">
            <v>39785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8</v>
          </cell>
          <cell r="B29">
            <v>50</v>
          </cell>
          <cell r="C29">
            <v>10128428283</v>
          </cell>
          <cell r="D29" t="str">
            <v>ЛУЦЮК Владислав Юрьевич</v>
          </cell>
          <cell r="E29">
            <v>39257</v>
          </cell>
          <cell r="F29" t="str">
            <v>КМС</v>
          </cell>
          <cell r="G29" t="str">
            <v>Новосибирская область</v>
          </cell>
        </row>
        <row r="31">
          <cell r="A31" t="str">
            <v>ПОГОДНЫЕ УСЛОВИЯ</v>
          </cell>
          <cell r="G31" t="str">
            <v>СТАТИСТИКА ГОНКИ</v>
          </cell>
        </row>
        <row r="32">
          <cell r="A32" t="str">
            <v>Температура: +22</v>
          </cell>
          <cell r="G32" t="str">
            <v>Субъектов РФ:</v>
          </cell>
        </row>
        <row r="33">
          <cell r="A33" t="str">
            <v>Влажность: 84%</v>
          </cell>
          <cell r="G33" t="str">
            <v>Заявлено:</v>
          </cell>
        </row>
        <row r="34">
          <cell r="A34" t="str">
            <v>Осадки: ясно</v>
          </cell>
          <cell r="G34" t="str">
            <v>Стартовало:</v>
          </cell>
        </row>
        <row r="35">
          <cell r="A35" t="str">
            <v>Ветер: 2 м/с (ю/з)</v>
          </cell>
          <cell r="G35" t="str">
            <v>Финишировало:</v>
          </cell>
        </row>
        <row r="36">
          <cell r="G36" t="str">
            <v>Лимит времени:</v>
          </cell>
        </row>
        <row r="37">
          <cell r="G37" t="str">
            <v>Н. финишировало:</v>
          </cell>
        </row>
        <row r="38">
          <cell r="G38" t="str">
            <v>Дисквалифицировано:</v>
          </cell>
        </row>
        <row r="39">
          <cell r="G39" t="str">
            <v>Н. стартовало:</v>
          </cell>
        </row>
        <row r="41">
          <cell r="A41" t="str">
            <v>ТЕХНИЧЕСКИЙ ДЕЛЕГАТ</v>
          </cell>
          <cell r="D41" t="str">
            <v>ГЛАВНЫЙ СУДЬЯ</v>
          </cell>
        </row>
        <row r="47">
          <cell r="D47" t="str">
            <v xml:space="preserve">ДОЦЕНКО С.А. (ВК, г. ОМСК) 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ДЕВУШКИ 15-16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70</v>
          </cell>
          <cell r="C23">
            <v>10133869175</v>
          </cell>
          <cell r="D23" t="str">
            <v>ПЕРЕПЕЧИНА Евгения Михайловна</v>
          </cell>
          <cell r="E23">
            <v>40396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83</v>
          </cell>
          <cell r="C24">
            <v>10133870084</v>
          </cell>
          <cell r="D24" t="str">
            <v>СТЕПАНОВА Злата Сергеевна</v>
          </cell>
          <cell r="E24">
            <v>40430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33</v>
          </cell>
          <cell r="C25">
            <v>10146046315</v>
          </cell>
          <cell r="D25" t="str">
            <v>СЕРГЕЕВА София Александровна</v>
          </cell>
          <cell r="E25">
            <v>40493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4</v>
          </cell>
          <cell r="B26">
            <v>4</v>
          </cell>
          <cell r="C26">
            <v>10149843863</v>
          </cell>
          <cell r="D26" t="str">
            <v>ЕФРЕМОВА Карина Владимировна</v>
          </cell>
          <cell r="E26">
            <v>40297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5</v>
          </cell>
          <cell r="B27">
            <v>71</v>
          </cell>
          <cell r="C27">
            <v>10142735581</v>
          </cell>
          <cell r="D27" t="str">
            <v>МАТУСЯ Дарья Кирилловна</v>
          </cell>
          <cell r="E27">
            <v>40182</v>
          </cell>
          <cell r="F27" t="str">
            <v>2 СР</v>
          </cell>
          <cell r="G27" t="str">
            <v>Омская область</v>
          </cell>
        </row>
        <row r="28">
          <cell r="A28">
            <v>6</v>
          </cell>
          <cell r="B28">
            <v>84</v>
          </cell>
          <cell r="C28">
            <v>10139109296</v>
          </cell>
          <cell r="D28" t="str">
            <v>КЛОЧКО Алина Валерьевна</v>
          </cell>
          <cell r="E28">
            <v>40765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59</v>
          </cell>
          <cell r="C29">
            <v>10154047300</v>
          </cell>
          <cell r="D29" t="str">
            <v>ТИМОШЕНКО Александра Михайловна</v>
          </cell>
          <cell r="E29">
            <v>40422</v>
          </cell>
          <cell r="F29" t="str">
            <v>2 СР</v>
          </cell>
          <cell r="G29" t="str">
            <v>Новосибирская область</v>
          </cell>
        </row>
        <row r="30">
          <cell r="A30">
            <v>8</v>
          </cell>
          <cell r="B30">
            <v>34</v>
          </cell>
          <cell r="C30">
            <v>10156861411</v>
          </cell>
          <cell r="D30" t="str">
            <v>АНДРОНОВА Валерия Владимировна</v>
          </cell>
          <cell r="E30">
            <v>40605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9</v>
          </cell>
          <cell r="B31">
            <v>47</v>
          </cell>
          <cell r="C31">
            <v>10143131665</v>
          </cell>
          <cell r="D31" t="str">
            <v>ЛИПАТНИКОВА Яна Романовна</v>
          </cell>
          <cell r="E31">
            <v>40346</v>
          </cell>
          <cell r="F31" t="str">
            <v>КМС</v>
          </cell>
          <cell r="G31" t="str">
            <v>Новосибирская область</v>
          </cell>
        </row>
        <row r="32">
          <cell r="A32">
            <v>10</v>
          </cell>
          <cell r="B32">
            <v>81</v>
          </cell>
          <cell r="C32">
            <v>10149834163</v>
          </cell>
          <cell r="D32" t="str">
            <v>ЯНУШКЕВИЧ Юлианна Валентиновна</v>
          </cell>
          <cell r="E32">
            <v>40676</v>
          </cell>
          <cell r="F32" t="str">
            <v>2 СР</v>
          </cell>
          <cell r="G32" t="str">
            <v>Омская область</v>
          </cell>
        </row>
        <row r="33">
          <cell r="A33">
            <v>11</v>
          </cell>
          <cell r="B33">
            <v>35</v>
          </cell>
          <cell r="C33">
            <v>10153618678</v>
          </cell>
          <cell r="D33" t="str">
            <v>СТУДЕНКОВА Ярослава Петровна</v>
          </cell>
          <cell r="E33">
            <v>40520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12</v>
          </cell>
          <cell r="B34">
            <v>60</v>
          </cell>
          <cell r="C34">
            <v>10154047296</v>
          </cell>
          <cell r="D34" t="str">
            <v>ИВАНОВА Полина Андреевна</v>
          </cell>
          <cell r="E34">
            <v>40304</v>
          </cell>
          <cell r="F34" t="str">
            <v>2 СР</v>
          </cell>
          <cell r="G34" t="str">
            <v>Новосибирская область</v>
          </cell>
        </row>
        <row r="35">
          <cell r="A35">
            <v>13</v>
          </cell>
          <cell r="B35">
            <v>48</v>
          </cell>
          <cell r="C35">
            <v>10143130554</v>
          </cell>
          <cell r="D35" t="str">
            <v>РУДЕНКО Маргарита Андреевна</v>
          </cell>
          <cell r="E35">
            <v>40394</v>
          </cell>
          <cell r="F35" t="str">
            <v>КМС</v>
          </cell>
          <cell r="G35" t="str">
            <v>Новосибирская область</v>
          </cell>
        </row>
        <row r="36">
          <cell r="A36">
            <v>14</v>
          </cell>
          <cell r="B36">
            <v>26</v>
          </cell>
          <cell r="C36">
            <v>10164839457</v>
          </cell>
          <cell r="D36" t="str">
            <v>КИШЛАРЬ Ева Станиславовна</v>
          </cell>
          <cell r="E36">
            <v>40456</v>
          </cell>
          <cell r="F36" t="str">
            <v>2 СР</v>
          </cell>
          <cell r="G36" t="str">
            <v>Новосибирская область</v>
          </cell>
        </row>
        <row r="38">
          <cell r="A38" t="str">
            <v>ПОГОДНЫЕ УСЛОВИЯ</v>
          </cell>
          <cell r="G38" t="str">
            <v>СТАТИСТИКА ГОНКИ</v>
          </cell>
        </row>
        <row r="39">
          <cell r="A39" t="str">
            <v>Температура: +22</v>
          </cell>
          <cell r="G39" t="str">
            <v>Субъектов РФ:</v>
          </cell>
        </row>
        <row r="40">
          <cell r="A40" t="str">
            <v>Влажность: 84%</v>
          </cell>
          <cell r="G40" t="str">
            <v>Заявлено:</v>
          </cell>
        </row>
        <row r="41">
          <cell r="A41" t="str">
            <v>Осадки: ясно</v>
          </cell>
          <cell r="G41" t="str">
            <v>Стартовало:</v>
          </cell>
        </row>
        <row r="42">
          <cell r="A42" t="str">
            <v>Ветер: 2 м/с (ю/з)</v>
          </cell>
          <cell r="G42" t="str">
            <v>Финишировало:</v>
          </cell>
        </row>
        <row r="43">
          <cell r="G43" t="str">
            <v>Лимит времени:</v>
          </cell>
        </row>
        <row r="44">
          <cell r="G44" t="str">
            <v>Н. финишировало:</v>
          </cell>
        </row>
        <row r="45">
          <cell r="G45" t="str">
            <v>Дисквалифицировано:</v>
          </cell>
        </row>
        <row r="46">
          <cell r="G46" t="str">
            <v>Н. стартовало:</v>
          </cell>
        </row>
        <row r="48">
          <cell r="A48" t="str">
            <v>ТЕХНИЧЕСКИЙ ДЕЛЕГАТ</v>
          </cell>
          <cell r="D48" t="str">
            <v>ГЛАВНЫЙ СУДЬЯ</v>
          </cell>
        </row>
        <row r="55">
          <cell r="D55" t="str">
            <v xml:space="preserve">ДОЦЕНКО С.А. (ВК, г. ОМСК) 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15-16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</v>
          </cell>
          <cell r="C23">
            <v>10137061485</v>
          </cell>
          <cell r="D23" t="str">
            <v>ЛЕОНОВ Степан Антонович</v>
          </cell>
          <cell r="E23">
            <v>40480</v>
          </cell>
          <cell r="F23" t="str">
            <v>КМС</v>
          </cell>
          <cell r="G23" t="str">
            <v>Кемеровская область</v>
          </cell>
        </row>
        <row r="24">
          <cell r="A24">
            <v>2</v>
          </cell>
          <cell r="B24">
            <v>75</v>
          </cell>
          <cell r="C24">
            <v>10142530265</v>
          </cell>
          <cell r="D24" t="str">
            <v>ФУКС Даниил Александрович</v>
          </cell>
          <cell r="E24">
            <v>40015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80</v>
          </cell>
          <cell r="C25">
            <v>10133949708</v>
          </cell>
          <cell r="D25" t="str">
            <v>ВОЛИК Даниил Евгеньевич</v>
          </cell>
          <cell r="E25">
            <v>40360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74</v>
          </cell>
          <cell r="C26">
            <v>10115821620</v>
          </cell>
          <cell r="D26" t="str">
            <v>ТЮСЕНКОВ Артем Александрович</v>
          </cell>
          <cell r="E26">
            <v>39890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2</v>
          </cell>
          <cell r="C27">
            <v>10149837294</v>
          </cell>
          <cell r="D27" t="str">
            <v>ПЕЧЕРИН Дмитрий Владиславович</v>
          </cell>
          <cell r="E27">
            <v>39867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6</v>
          </cell>
          <cell r="B28">
            <v>79</v>
          </cell>
          <cell r="C28">
            <v>10133971532</v>
          </cell>
          <cell r="D28" t="str">
            <v>БРУЕВ Матвей Алексеевич</v>
          </cell>
          <cell r="E28">
            <v>40395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77</v>
          </cell>
          <cell r="C29">
            <v>10150169522</v>
          </cell>
          <cell r="D29" t="str">
            <v>КОЛОВОРОТНЫЙ Степан Антонович</v>
          </cell>
          <cell r="E29">
            <v>40354</v>
          </cell>
          <cell r="F29" t="str">
            <v>1 СР</v>
          </cell>
          <cell r="G29" t="str">
            <v>Омская область</v>
          </cell>
        </row>
        <row r="30">
          <cell r="A30">
            <v>8</v>
          </cell>
          <cell r="B30">
            <v>65</v>
          </cell>
          <cell r="C30">
            <v>10131541781</v>
          </cell>
          <cell r="D30" t="str">
            <v>ПАРГАЧЕВСКИЙ Андрей Николаевич</v>
          </cell>
          <cell r="E30">
            <v>40422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9</v>
          </cell>
          <cell r="B31">
            <v>23</v>
          </cell>
          <cell r="C31">
            <v>10141013934</v>
          </cell>
          <cell r="D31" t="str">
            <v>БЕЛОБОРОДОВ Вячеслав Ильич</v>
          </cell>
          <cell r="E31">
            <v>40016</v>
          </cell>
          <cell r="F31" t="str">
            <v>КМС</v>
          </cell>
          <cell r="G31" t="str">
            <v>Новосибирская область</v>
          </cell>
        </row>
        <row r="32">
          <cell r="A32">
            <v>10</v>
          </cell>
          <cell r="B32">
            <v>5</v>
          </cell>
          <cell r="C32">
            <v>10165112673</v>
          </cell>
          <cell r="D32" t="str">
            <v>ГРУДИНИН Егор Артемович</v>
          </cell>
          <cell r="E32">
            <v>40111</v>
          </cell>
          <cell r="F32" t="str">
            <v>2 СР</v>
          </cell>
          <cell r="G32" t="str">
            <v>Кемеровская область</v>
          </cell>
        </row>
        <row r="33">
          <cell r="A33">
            <v>11</v>
          </cell>
          <cell r="B33">
            <v>63</v>
          </cell>
          <cell r="C33">
            <v>10131029095</v>
          </cell>
          <cell r="D33" t="str">
            <v>ПРОТАСОВ Никита Евгеньевич</v>
          </cell>
          <cell r="E33">
            <v>40052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12</v>
          </cell>
          <cell r="B34">
            <v>51</v>
          </cell>
          <cell r="C34">
            <v>10140354435</v>
          </cell>
          <cell r="D34" t="str">
            <v>ТЕТЕНКОВ Трофим Евгеньевич</v>
          </cell>
          <cell r="E34">
            <v>39903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13</v>
          </cell>
          <cell r="B35">
            <v>76</v>
          </cell>
          <cell r="C35">
            <v>10133681744</v>
          </cell>
          <cell r="D35" t="str">
            <v>ГОРОХ Кирилл Денисович</v>
          </cell>
          <cell r="E35">
            <v>40213</v>
          </cell>
          <cell r="F35" t="str">
            <v>1 СР</v>
          </cell>
          <cell r="G35" t="str">
            <v>Омская область</v>
          </cell>
        </row>
        <row r="36">
          <cell r="A36">
            <v>14</v>
          </cell>
          <cell r="B36">
            <v>78</v>
          </cell>
          <cell r="C36">
            <v>10133791878</v>
          </cell>
          <cell r="D36" t="str">
            <v>ГЛЕБОВ Денис Сергеевич</v>
          </cell>
          <cell r="E36">
            <v>40485</v>
          </cell>
          <cell r="F36" t="str">
            <v>1 СР</v>
          </cell>
          <cell r="G36" t="str">
            <v>Омская область</v>
          </cell>
        </row>
        <row r="37">
          <cell r="A37">
            <v>15</v>
          </cell>
          <cell r="B37">
            <v>24</v>
          </cell>
          <cell r="C37">
            <v>10153688501</v>
          </cell>
          <cell r="D37" t="str">
            <v>АНОХИН Илья Сергеевич</v>
          </cell>
          <cell r="E37">
            <v>40444</v>
          </cell>
          <cell r="F37" t="str">
            <v>1 СР</v>
          </cell>
          <cell r="G37" t="str">
            <v>Новосибирская область</v>
          </cell>
        </row>
        <row r="38">
          <cell r="A38">
            <v>16</v>
          </cell>
          <cell r="B38">
            <v>36</v>
          </cell>
          <cell r="C38">
            <v>10129901875</v>
          </cell>
          <cell r="D38" t="str">
            <v>НЕМЧАНИНОВ Алексей Александрович</v>
          </cell>
          <cell r="E38">
            <v>40068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17</v>
          </cell>
          <cell r="B39">
            <v>37</v>
          </cell>
          <cell r="C39">
            <v>10146252641</v>
          </cell>
          <cell r="D39" t="str">
            <v>ПОНАМАРЕВ Кирилл Николаевич</v>
          </cell>
          <cell r="E39">
            <v>40643</v>
          </cell>
          <cell r="F39" t="str">
            <v>1 СР</v>
          </cell>
          <cell r="G39" t="str">
            <v>Новосибирская область</v>
          </cell>
        </row>
        <row r="40">
          <cell r="A40">
            <v>18</v>
          </cell>
          <cell r="B40">
            <v>31</v>
          </cell>
          <cell r="C40">
            <v>10146253348</v>
          </cell>
          <cell r="D40" t="str">
            <v>СИНИЦЫН Игорь Дмитриевич</v>
          </cell>
          <cell r="E40">
            <v>40406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19</v>
          </cell>
          <cell r="B41">
            <v>32</v>
          </cell>
          <cell r="C41">
            <v>10143134695</v>
          </cell>
          <cell r="D41" t="str">
            <v>СЕРЕДА Матвей Станиславович</v>
          </cell>
          <cell r="E41">
            <v>40351</v>
          </cell>
          <cell r="F41" t="str">
            <v>2 СР</v>
          </cell>
          <cell r="G41" t="str">
            <v>Новосибирская область</v>
          </cell>
        </row>
        <row r="42">
          <cell r="A42">
            <v>20</v>
          </cell>
          <cell r="B42">
            <v>25</v>
          </cell>
          <cell r="C42">
            <v>10164644245</v>
          </cell>
          <cell r="D42" t="str">
            <v>БУРТАСОВ Ростислав Александрович</v>
          </cell>
          <cell r="E42">
            <v>40365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21</v>
          </cell>
          <cell r="B43">
            <v>27</v>
          </cell>
          <cell r="C43">
            <v>10164812074</v>
          </cell>
          <cell r="D43" t="str">
            <v>ТЮПАНОВ Семен Николаевич</v>
          </cell>
          <cell r="E43">
            <v>40707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22</v>
          </cell>
          <cell r="B44">
            <v>73</v>
          </cell>
          <cell r="C44">
            <v>10130778111</v>
          </cell>
          <cell r="D44" t="str">
            <v>КЕТЛЕР Лев Александрович</v>
          </cell>
          <cell r="E44">
            <v>39833</v>
          </cell>
          <cell r="F44" t="str">
            <v>1 СР</v>
          </cell>
          <cell r="G44" t="str">
            <v>Омская область</v>
          </cell>
        </row>
        <row r="46">
          <cell r="A46" t="str">
            <v>ПОГОДНЫЕ УСЛОВИЯ</v>
          </cell>
          <cell r="G46" t="str">
            <v>СТАТИСТИКА ГОНКИ</v>
          </cell>
        </row>
        <row r="47">
          <cell r="A47" t="str">
            <v>Температура: +22</v>
          </cell>
          <cell r="G47" t="str">
            <v>Субъектов РФ:</v>
          </cell>
        </row>
        <row r="48">
          <cell r="A48" t="str">
            <v>Влажность: 84%</v>
          </cell>
          <cell r="G48" t="str">
            <v>Заявлено:</v>
          </cell>
        </row>
        <row r="49">
          <cell r="A49" t="str">
            <v>Осадки: ясно</v>
          </cell>
          <cell r="G49" t="str">
            <v>Стартовало:</v>
          </cell>
        </row>
        <row r="50">
          <cell r="A50" t="str">
            <v>Ветер: 2 м/с (ю/з)</v>
          </cell>
          <cell r="G50" t="str">
            <v>Финишировало:</v>
          </cell>
        </row>
        <row r="51">
          <cell r="G51" t="str">
            <v>Лимит времени:</v>
          </cell>
        </row>
        <row r="52">
          <cell r="G52" t="str">
            <v>Н. финишировало:</v>
          </cell>
        </row>
        <row r="53">
          <cell r="G53" t="str">
            <v>Дисквалифицировано:</v>
          </cell>
        </row>
        <row r="54">
          <cell r="G54" t="str">
            <v>Н. стартовало:</v>
          </cell>
        </row>
        <row r="56">
          <cell r="A56" t="str">
            <v>ТЕХНИЧЕСКИЙ ДЕЛЕГАТ</v>
          </cell>
          <cell r="D56" t="str">
            <v>ГЛАВНЫЙ СУДЬЯ</v>
          </cell>
        </row>
        <row r="63">
          <cell r="D63" t="str">
            <v xml:space="preserve">ДОЦЕНКО С.А. (ВК, г. ОМСК) 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ЮНИОРКИ 17-18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12</v>
          </cell>
          <cell r="C23">
            <v>10114286996</v>
          </cell>
          <cell r="D23" t="str">
            <v>КРАСЮК Варвара Владимировна</v>
          </cell>
          <cell r="E23">
            <v>39383</v>
          </cell>
          <cell r="F23" t="str">
            <v>КМС</v>
          </cell>
          <cell r="G23" t="str">
            <v>Кемеровская область</v>
          </cell>
        </row>
        <row r="24">
          <cell r="A24">
            <v>2</v>
          </cell>
          <cell r="B24">
            <v>67</v>
          </cell>
          <cell r="C24">
            <v>10128500934</v>
          </cell>
          <cell r="D24" t="str">
            <v>ГЕРАСИМОВА Александра Павловна</v>
          </cell>
          <cell r="E24">
            <v>39652</v>
          </cell>
          <cell r="F24" t="str">
            <v>КМС</v>
          </cell>
          <cell r="G24" t="str">
            <v>Новосибирская область</v>
          </cell>
        </row>
        <row r="26">
          <cell r="A26" t="str">
            <v>ПОГОДНЫЕ УСЛОВИЯ</v>
          </cell>
          <cell r="G26" t="str">
            <v>СТАТИСТИКА ГОНКИ</v>
          </cell>
        </row>
        <row r="27">
          <cell r="A27" t="str">
            <v>Температура: +22</v>
          </cell>
          <cell r="G27" t="str">
            <v>Субъектов РФ:</v>
          </cell>
        </row>
        <row r="28">
          <cell r="A28" t="str">
            <v>Влажность: 84%</v>
          </cell>
          <cell r="G28" t="str">
            <v>Заявлено:</v>
          </cell>
        </row>
        <row r="29">
          <cell r="A29" t="str">
            <v>Осадки: ясно</v>
          </cell>
          <cell r="G29" t="str">
            <v>Стартовало:</v>
          </cell>
        </row>
        <row r="30">
          <cell r="A30" t="str">
            <v>Ветер: 2 м/с (ю/з)</v>
          </cell>
          <cell r="G30" t="str">
            <v>Финишировало:</v>
          </cell>
        </row>
        <row r="31">
          <cell r="G31" t="str">
            <v>Лимит времени:</v>
          </cell>
        </row>
        <row r="32">
          <cell r="G32" t="str">
            <v>Н. финишировало:</v>
          </cell>
        </row>
        <row r="33">
          <cell r="G33" t="str">
            <v>Дисквалифицировано:</v>
          </cell>
        </row>
        <row r="34">
          <cell r="G34" t="str">
            <v>Н. стартовало:</v>
          </cell>
        </row>
        <row r="36">
          <cell r="A36" t="str">
            <v>ТЕХНИЧЕСКИЙ ДЕЛЕГАТ</v>
          </cell>
          <cell r="D36" t="str">
            <v>ГЛАВНЫЙ СУДЬЯ</v>
          </cell>
        </row>
        <row r="44">
          <cell r="D44" t="str">
            <v xml:space="preserve">ДОЦЕНКО С.А. (ВК, г. ОМСК) 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ЮНИОРЫ 17-18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62</v>
          </cell>
          <cell r="C23">
            <v>10127677242</v>
          </cell>
          <cell r="D23" t="str">
            <v>ПОКРОВСКИЙ Владислав Михайлович</v>
          </cell>
          <cell r="E23">
            <v>39474</v>
          </cell>
          <cell r="F23" t="str">
            <v>1 СР</v>
          </cell>
          <cell r="G23" t="str">
            <v>Новосибирская область</v>
          </cell>
        </row>
        <row r="24">
          <cell r="A24">
            <v>2</v>
          </cell>
          <cell r="B24">
            <v>20</v>
          </cell>
          <cell r="C24">
            <v>10113103091</v>
          </cell>
          <cell r="D24" t="str">
            <v>КОНОНЕНКО Максим Алексеевич</v>
          </cell>
          <cell r="E24">
            <v>39096</v>
          </cell>
          <cell r="F24" t="str">
            <v>КМС</v>
          </cell>
          <cell r="G24" t="str">
            <v>Самарская область</v>
          </cell>
        </row>
        <row r="25">
          <cell r="A25">
            <v>3</v>
          </cell>
          <cell r="B25">
            <v>64</v>
          </cell>
          <cell r="C25">
            <v>10127677141</v>
          </cell>
          <cell r="D25" t="str">
            <v>СЕМЬЯНОВ Александр Андреевич</v>
          </cell>
          <cell r="E25">
            <v>39344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4</v>
          </cell>
          <cell r="B26">
            <v>61</v>
          </cell>
          <cell r="C26">
            <v>10141439926</v>
          </cell>
          <cell r="D26" t="str">
            <v>ГРЕЧКИН Максим Евгеньевич</v>
          </cell>
          <cell r="E26">
            <v>39795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5</v>
          </cell>
          <cell r="B27">
            <v>49</v>
          </cell>
          <cell r="C27">
            <v>10117596114</v>
          </cell>
          <cell r="D27" t="str">
            <v>ЗЫКОВ Николай Андреевич</v>
          </cell>
          <cell r="E27">
            <v>39367</v>
          </cell>
          <cell r="F27" t="str">
            <v>КМС</v>
          </cell>
          <cell r="G27" t="str">
            <v>Новосибирская область</v>
          </cell>
        </row>
        <row r="28">
          <cell r="A28">
            <v>6</v>
          </cell>
          <cell r="B28">
            <v>30</v>
          </cell>
          <cell r="C28">
            <v>10130118511</v>
          </cell>
          <cell r="D28" t="str">
            <v>ШАПКИН Егор Иванович</v>
          </cell>
          <cell r="E28">
            <v>39785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7</v>
          </cell>
          <cell r="B29">
            <v>50</v>
          </cell>
          <cell r="C29">
            <v>10128428283</v>
          </cell>
          <cell r="D29" t="str">
            <v>ЛУЦЮК Владислав Юрьевич</v>
          </cell>
          <cell r="E29">
            <v>39257</v>
          </cell>
          <cell r="F29" t="str">
            <v>КМС</v>
          </cell>
          <cell r="G29" t="str">
            <v>Новосибирская область</v>
          </cell>
        </row>
        <row r="30">
          <cell r="A30">
            <v>8</v>
          </cell>
          <cell r="B30">
            <v>1</v>
          </cell>
          <cell r="C30">
            <v>10133001633</v>
          </cell>
          <cell r="D30" t="str">
            <v>СПЕСИВЦЕВ Михаил Алексеевич</v>
          </cell>
          <cell r="E30">
            <v>39649</v>
          </cell>
          <cell r="F30" t="str">
            <v>КМС</v>
          </cell>
          <cell r="G30" t="str">
            <v>Кемеровская область</v>
          </cell>
        </row>
        <row r="32">
          <cell r="A32" t="str">
            <v>ПОГОДНЫЕ УСЛОВИЯ</v>
          </cell>
          <cell r="G32" t="str">
            <v>СТАТИСТИКА ГОНКИ</v>
          </cell>
        </row>
        <row r="33">
          <cell r="A33" t="str">
            <v>Температура: +22</v>
          </cell>
          <cell r="G33" t="str">
            <v>Субъектов РФ:</v>
          </cell>
        </row>
        <row r="34">
          <cell r="A34" t="str">
            <v>Влажность: 84%</v>
          </cell>
          <cell r="G34" t="str">
            <v>Заявлено:</v>
          </cell>
        </row>
        <row r="35">
          <cell r="A35" t="str">
            <v>Осадки: ясно</v>
          </cell>
          <cell r="G35" t="str">
            <v>Стартовало:</v>
          </cell>
        </row>
        <row r="36">
          <cell r="A36" t="str">
            <v>Ветер: 2 м/с (ю/з)</v>
          </cell>
          <cell r="G36" t="str">
            <v>Финишировало:</v>
          </cell>
        </row>
        <row r="37">
          <cell r="G37" t="str">
            <v>Лимит времени:</v>
          </cell>
        </row>
        <row r="38">
          <cell r="G38" t="str">
            <v>Н. финишировало:</v>
          </cell>
        </row>
        <row r="39">
          <cell r="G39" t="str">
            <v>Дисквалифицировано:</v>
          </cell>
        </row>
        <row r="40">
          <cell r="G40" t="str">
            <v>Н. стартовало:</v>
          </cell>
        </row>
        <row r="42">
          <cell r="A42" t="str">
            <v>ТЕХНИЧЕСКИЙ ДЕЛЕГАТ</v>
          </cell>
          <cell r="D42" t="str">
            <v>ГЛАВНЫЙ СУДЬЯ</v>
          </cell>
        </row>
        <row r="50">
          <cell r="D50" t="str">
            <v xml:space="preserve">ДОЦЕНКО С.А. (ВК, г. ОМСК) 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ДЕВУШКИ 15-16 ЛЕТ</v>
          </cell>
        </row>
        <row r="14">
          <cell r="A14" t="str">
            <v>МЕСТО ПРОВЕДЕНИЯ: г. Новосибирск,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70</v>
          </cell>
          <cell r="C24">
            <v>10133869175</v>
          </cell>
          <cell r="D24" t="str">
            <v>ПЕРЕПЕЧИНА Евгения Михайловна</v>
          </cell>
          <cell r="E24">
            <v>40396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83</v>
          </cell>
          <cell r="C25">
            <v>10133870084</v>
          </cell>
          <cell r="D25" t="str">
            <v>СТЕПАНОВА Злата Сергеевна</v>
          </cell>
          <cell r="E25">
            <v>40430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33</v>
          </cell>
          <cell r="C26">
            <v>10146046315</v>
          </cell>
          <cell r="D26" t="str">
            <v>СЕРГЕЕВА София Александровна</v>
          </cell>
          <cell r="E26">
            <v>40493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4</v>
          </cell>
          <cell r="C27">
            <v>10149843863</v>
          </cell>
          <cell r="D27" t="str">
            <v>ЕФРЕМОВА Карина Владимировна</v>
          </cell>
          <cell r="E27">
            <v>40297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84</v>
          </cell>
          <cell r="C28">
            <v>10139109296</v>
          </cell>
          <cell r="D28" t="str">
            <v>КЛОЧКО Алина Валерьевна</v>
          </cell>
          <cell r="E28">
            <v>40765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81</v>
          </cell>
          <cell r="C29">
            <v>10149834163</v>
          </cell>
          <cell r="D29" t="str">
            <v>ЯНУШКЕВИЧ Юлианна Валентиновна</v>
          </cell>
          <cell r="E29">
            <v>40676</v>
          </cell>
          <cell r="F29" t="str">
            <v>2 СР</v>
          </cell>
          <cell r="G29" t="str">
            <v>Омская область</v>
          </cell>
        </row>
        <row r="30">
          <cell r="A30">
            <v>7</v>
          </cell>
          <cell r="B30">
            <v>71</v>
          </cell>
          <cell r="C30">
            <v>10142735581</v>
          </cell>
          <cell r="D30" t="str">
            <v>МАТУСЯ Дарья Кирилловна</v>
          </cell>
          <cell r="E30">
            <v>40182</v>
          </cell>
          <cell r="F30" t="str">
            <v>2 СР</v>
          </cell>
          <cell r="G30" t="str">
            <v>Омская область</v>
          </cell>
        </row>
        <row r="31">
          <cell r="A31">
            <v>8</v>
          </cell>
          <cell r="B31">
            <v>48</v>
          </cell>
          <cell r="C31">
            <v>10143130554</v>
          </cell>
          <cell r="D31" t="str">
            <v>РУДЕНКО Маргарита Андреевна</v>
          </cell>
          <cell r="E31">
            <v>40394</v>
          </cell>
          <cell r="F31" t="str">
            <v>КМС</v>
          </cell>
          <cell r="G31" t="str">
            <v>Новосибирская область</v>
          </cell>
        </row>
        <row r="32">
          <cell r="A32">
            <v>9</v>
          </cell>
          <cell r="B32">
            <v>47</v>
          </cell>
          <cell r="C32">
            <v>10143131665</v>
          </cell>
          <cell r="D32" t="str">
            <v>ЛИПАТНИКОВА Яна Романовна</v>
          </cell>
          <cell r="E32">
            <v>40346</v>
          </cell>
          <cell r="F32" t="str">
            <v>КМС</v>
          </cell>
          <cell r="G32" t="str">
            <v>Новосибирская область</v>
          </cell>
        </row>
        <row r="33">
          <cell r="A33">
            <v>10</v>
          </cell>
          <cell r="B33">
            <v>34</v>
          </cell>
          <cell r="C33">
            <v>10156861411</v>
          </cell>
          <cell r="D33" t="str">
            <v>АНДРОНОВА Валерия Владимировна</v>
          </cell>
          <cell r="E33">
            <v>40605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11</v>
          </cell>
          <cell r="B34">
            <v>60</v>
          </cell>
          <cell r="C34">
            <v>10154047296</v>
          </cell>
          <cell r="D34" t="str">
            <v>ИВАНОВА Полина Андреевна</v>
          </cell>
          <cell r="E34">
            <v>40304</v>
          </cell>
          <cell r="F34" t="str">
            <v>2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59</v>
          </cell>
          <cell r="C35">
            <v>10154047300</v>
          </cell>
          <cell r="D35" t="str">
            <v>ТИМОШЕНКО Александра Михайловна</v>
          </cell>
          <cell r="E35">
            <v>40422</v>
          </cell>
          <cell r="F35" t="str">
            <v>2 СР</v>
          </cell>
          <cell r="G35" t="str">
            <v>Новосибирская область</v>
          </cell>
        </row>
        <row r="36">
          <cell r="A36" t="str">
            <v>нф</v>
          </cell>
          <cell r="B36">
            <v>26</v>
          </cell>
          <cell r="C36">
            <v>10164839457</v>
          </cell>
          <cell r="D36" t="str">
            <v>КИШЛАРЬ Ева Станиславовна</v>
          </cell>
          <cell r="E36">
            <v>40456</v>
          </cell>
          <cell r="F36" t="str">
            <v>2 СР</v>
          </cell>
          <cell r="G36" t="str">
            <v>Новосибирская область</v>
          </cell>
        </row>
        <row r="37">
          <cell r="A37" t="str">
            <v>нф</v>
          </cell>
          <cell r="B37">
            <v>35</v>
          </cell>
          <cell r="C37">
            <v>10153618678</v>
          </cell>
          <cell r="D37" t="str">
            <v>СТУДЕНКОВА Ярослава Петровна</v>
          </cell>
          <cell r="E37">
            <v>40520</v>
          </cell>
          <cell r="F37" t="str">
            <v>2 СР</v>
          </cell>
          <cell r="G37" t="str">
            <v>Новосибирская область</v>
          </cell>
        </row>
        <row r="39">
          <cell r="A39" t="str">
            <v>ПОГОДНЫЕ УСЛОВИЯ</v>
          </cell>
        </row>
        <row r="40">
          <cell r="A40" t="str">
            <v>Температура: +22</v>
          </cell>
          <cell r="G40" t="str">
            <v>Субъектов РФ:</v>
          </cell>
        </row>
        <row r="41">
          <cell r="A41" t="str">
            <v>Влажность: 84%</v>
          </cell>
          <cell r="G41" t="str">
            <v>Заявлено:</v>
          </cell>
        </row>
        <row r="42">
          <cell r="A42" t="str">
            <v>Осадки: ясно</v>
          </cell>
          <cell r="G42" t="str">
            <v>Стартовало:</v>
          </cell>
        </row>
        <row r="43">
          <cell r="A43" t="str">
            <v>Ветер: 2 м/с (ю/з)</v>
          </cell>
          <cell r="G43" t="str">
            <v>Финишировало:</v>
          </cell>
        </row>
        <row r="44">
          <cell r="G44" t="str">
            <v>Лимит времени:</v>
          </cell>
        </row>
        <row r="45">
          <cell r="G45" t="str">
            <v>Н. финишировало:</v>
          </cell>
        </row>
        <row r="46">
          <cell r="G46" t="str">
            <v>Дисквалифицировано:</v>
          </cell>
        </row>
        <row r="47">
          <cell r="G47" t="str">
            <v>Н. стартовало:</v>
          </cell>
        </row>
        <row r="48">
          <cell r="A48" t="str">
            <v>ТЕХНИЧЕСКИЙ ДЕЛЕГАТ</v>
          </cell>
          <cell r="F48" t="str">
            <v>ГЛАВНЫЙ СУДЬЯ</v>
          </cell>
        </row>
        <row r="55">
          <cell r="F55" t="str">
            <v xml:space="preserve">ДОЦЕНКО С.А. (ВК, г. ОМСК) 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ЮНОШИ 15-16 ЛЕТ</v>
          </cell>
        </row>
        <row r="14">
          <cell r="A14" t="str">
            <v>МЕСТО ПРОВЕДЕНИЯ: г. Новосибирск,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74</v>
          </cell>
          <cell r="C24">
            <v>10115821620</v>
          </cell>
          <cell r="D24" t="str">
            <v>ТЮСЕНКОВ Артем Александрович</v>
          </cell>
          <cell r="E24">
            <v>39890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75</v>
          </cell>
          <cell r="C25">
            <v>10142530265</v>
          </cell>
          <cell r="D25" t="str">
            <v>ФУКС Даниил Александрович</v>
          </cell>
          <cell r="E25">
            <v>40015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2</v>
          </cell>
          <cell r="C26">
            <v>10149837294</v>
          </cell>
          <cell r="D26" t="str">
            <v>ПЕЧЕРИН Дмитрий Владиславович</v>
          </cell>
          <cell r="E26">
            <v>39867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4</v>
          </cell>
          <cell r="B27">
            <v>3</v>
          </cell>
          <cell r="C27">
            <v>10137061485</v>
          </cell>
          <cell r="D27" t="str">
            <v>ЛЕОНОВ Степан Антонович</v>
          </cell>
          <cell r="E27">
            <v>40480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77</v>
          </cell>
          <cell r="C28">
            <v>10150169522</v>
          </cell>
          <cell r="D28" t="str">
            <v>КОЛОВОРОТНЫЙ Степан Антонович</v>
          </cell>
          <cell r="E28">
            <v>40354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65</v>
          </cell>
          <cell r="C29">
            <v>10131541781</v>
          </cell>
          <cell r="D29" t="str">
            <v>ПАРГАЧЕВСКИЙ Андрей Николаевич</v>
          </cell>
          <cell r="E29">
            <v>40422</v>
          </cell>
          <cell r="F29" t="str">
            <v>2 СР</v>
          </cell>
          <cell r="G29" t="str">
            <v>Новосибирская область</v>
          </cell>
        </row>
        <row r="30">
          <cell r="A30">
            <v>7</v>
          </cell>
          <cell r="B30">
            <v>23</v>
          </cell>
          <cell r="C30">
            <v>10141013934</v>
          </cell>
          <cell r="D30" t="str">
            <v>БЕЛОБОРОДОВ Вячеслав Ильич</v>
          </cell>
          <cell r="E30">
            <v>40016</v>
          </cell>
          <cell r="F30" t="str">
            <v>КМС</v>
          </cell>
          <cell r="G30" t="str">
            <v>Новосибирская область</v>
          </cell>
        </row>
        <row r="31">
          <cell r="A31">
            <v>8</v>
          </cell>
          <cell r="B31">
            <v>80</v>
          </cell>
          <cell r="C31">
            <v>10133949708</v>
          </cell>
          <cell r="D31" t="str">
            <v>ВОЛИК Даниил Евгеньевич</v>
          </cell>
          <cell r="E31">
            <v>40360</v>
          </cell>
          <cell r="F31" t="str">
            <v>1 СР</v>
          </cell>
          <cell r="G31" t="str">
            <v>Омская область</v>
          </cell>
        </row>
        <row r="32">
          <cell r="A32">
            <v>9</v>
          </cell>
          <cell r="B32">
            <v>51</v>
          </cell>
          <cell r="C32">
            <v>10140354435</v>
          </cell>
          <cell r="D32" t="str">
            <v>ТЕТЕНКОВ Трофим Евгеньевич</v>
          </cell>
          <cell r="E32">
            <v>39903</v>
          </cell>
          <cell r="F32" t="str">
            <v>1 СР</v>
          </cell>
          <cell r="G32" t="str">
            <v>Новосибирская область</v>
          </cell>
        </row>
        <row r="33">
          <cell r="A33">
            <v>10</v>
          </cell>
          <cell r="B33">
            <v>79</v>
          </cell>
          <cell r="C33">
            <v>10133971532</v>
          </cell>
          <cell r="D33" t="str">
            <v>БРУЕВ Матвей Алексеевич</v>
          </cell>
          <cell r="E33">
            <v>40395</v>
          </cell>
          <cell r="F33" t="str">
            <v>1 СР</v>
          </cell>
          <cell r="G33" t="str">
            <v>Омская область</v>
          </cell>
        </row>
        <row r="34">
          <cell r="A34">
            <v>11</v>
          </cell>
          <cell r="B34">
            <v>5</v>
          </cell>
          <cell r="C34">
            <v>10165112673</v>
          </cell>
          <cell r="D34" t="str">
            <v>ГРУДИНИН Егор Артемович</v>
          </cell>
          <cell r="E34">
            <v>40111</v>
          </cell>
          <cell r="F34" t="str">
            <v>2 СР</v>
          </cell>
          <cell r="G34" t="str">
            <v>Кемеровская область</v>
          </cell>
        </row>
        <row r="35">
          <cell r="A35">
            <v>12</v>
          </cell>
          <cell r="B35">
            <v>76</v>
          </cell>
          <cell r="C35">
            <v>10133681744</v>
          </cell>
          <cell r="D35" t="str">
            <v>ГОРОХ Кирилл Денисович</v>
          </cell>
          <cell r="E35">
            <v>40213</v>
          </cell>
          <cell r="F35" t="str">
            <v>1 СР</v>
          </cell>
          <cell r="G35" t="str">
            <v>Омская область</v>
          </cell>
        </row>
        <row r="36">
          <cell r="A36">
            <v>13</v>
          </cell>
          <cell r="B36">
            <v>73</v>
          </cell>
          <cell r="C36">
            <v>10130778111</v>
          </cell>
          <cell r="D36" t="str">
            <v>КЕТЛЕР Лев Александрович</v>
          </cell>
          <cell r="E36">
            <v>39833</v>
          </cell>
          <cell r="F36" t="str">
            <v>1 СР</v>
          </cell>
          <cell r="G36" t="str">
            <v>Омская область</v>
          </cell>
        </row>
        <row r="37">
          <cell r="A37">
            <v>14</v>
          </cell>
          <cell r="B37">
            <v>36</v>
          </cell>
          <cell r="C37">
            <v>10129901875</v>
          </cell>
          <cell r="D37" t="str">
            <v>НЕМЧАНИНОВ Алексей Александрович</v>
          </cell>
          <cell r="E37">
            <v>40068</v>
          </cell>
          <cell r="F37" t="str">
            <v>1 СР</v>
          </cell>
          <cell r="G37" t="str">
            <v>Новосибирская область</v>
          </cell>
        </row>
        <row r="38">
          <cell r="A38">
            <v>15</v>
          </cell>
          <cell r="B38">
            <v>63</v>
          </cell>
          <cell r="C38">
            <v>10131029095</v>
          </cell>
          <cell r="D38" t="str">
            <v>ПРОТАСОВ Никита Евгеньевич</v>
          </cell>
          <cell r="E38">
            <v>40052</v>
          </cell>
          <cell r="F38" t="str">
            <v>2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78</v>
          </cell>
          <cell r="C39">
            <v>10133791878</v>
          </cell>
          <cell r="D39" t="str">
            <v>ГЛЕБОВ Денис Сергеевич</v>
          </cell>
          <cell r="E39">
            <v>40485</v>
          </cell>
          <cell r="F39" t="str">
            <v>1 СР</v>
          </cell>
          <cell r="G39" t="str">
            <v>Омская область</v>
          </cell>
        </row>
        <row r="40">
          <cell r="A40">
            <v>17</v>
          </cell>
          <cell r="B40">
            <v>37</v>
          </cell>
          <cell r="C40">
            <v>10146252641</v>
          </cell>
          <cell r="D40" t="str">
            <v>ПОНАМАРЕВ Кирилл Николаевич</v>
          </cell>
          <cell r="E40">
            <v>40643</v>
          </cell>
          <cell r="F40" t="str">
            <v>1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24</v>
          </cell>
          <cell r="C41">
            <v>10153688501</v>
          </cell>
          <cell r="D41" t="str">
            <v>АНОХИН Илья Сергеевич</v>
          </cell>
          <cell r="E41">
            <v>40444</v>
          </cell>
          <cell r="F41" t="str">
            <v>1 СР</v>
          </cell>
          <cell r="G41" t="str">
            <v>Новосибирская область</v>
          </cell>
        </row>
        <row r="42">
          <cell r="A42">
            <v>19</v>
          </cell>
          <cell r="B42">
            <v>32</v>
          </cell>
          <cell r="C42">
            <v>10143134695</v>
          </cell>
          <cell r="D42" t="str">
            <v>СЕРЕДА Матвей Станиславович</v>
          </cell>
          <cell r="E42">
            <v>40351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20</v>
          </cell>
          <cell r="B43">
            <v>31</v>
          </cell>
          <cell r="C43">
            <v>10146253348</v>
          </cell>
          <cell r="D43" t="str">
            <v>СИНИЦЫН Игорь Дмитриевич</v>
          </cell>
          <cell r="E43">
            <v>40406</v>
          </cell>
          <cell r="F43" t="str">
            <v>2 СР</v>
          </cell>
          <cell r="G43" t="str">
            <v>Новосибирская область</v>
          </cell>
        </row>
        <row r="44">
          <cell r="A44" t="str">
            <v>нф</v>
          </cell>
          <cell r="B44">
            <v>27</v>
          </cell>
          <cell r="C44">
            <v>10164812074</v>
          </cell>
          <cell r="D44" t="str">
            <v>ТЮПАНОВ Семен Николаевич</v>
          </cell>
          <cell r="E44">
            <v>40707</v>
          </cell>
          <cell r="F44" t="str">
            <v>2 СР</v>
          </cell>
          <cell r="G44" t="str">
            <v>Новосибирская область</v>
          </cell>
        </row>
        <row r="45">
          <cell r="A45" t="str">
            <v>нф</v>
          </cell>
          <cell r="B45">
            <v>25</v>
          </cell>
          <cell r="C45">
            <v>10164644245</v>
          </cell>
          <cell r="D45" t="str">
            <v>БУРТАСОВ Ростислав Александрович</v>
          </cell>
          <cell r="E45">
            <v>40365</v>
          </cell>
          <cell r="F45" t="str">
            <v>2 СР</v>
          </cell>
          <cell r="G45" t="str">
            <v>Новосибирская область</v>
          </cell>
        </row>
        <row r="47">
          <cell r="A47" t="str">
            <v>ПОГОДНЫЕ УСЛОВИЯ</v>
          </cell>
        </row>
        <row r="48">
          <cell r="A48" t="str">
            <v>Температура: +22</v>
          </cell>
          <cell r="G48" t="str">
            <v>Субъектов РФ:</v>
          </cell>
        </row>
        <row r="49">
          <cell r="A49" t="str">
            <v>Влажность: 84%</v>
          </cell>
          <cell r="G49" t="str">
            <v>Заявлено:</v>
          </cell>
        </row>
        <row r="50">
          <cell r="A50" t="str">
            <v>Осадки: ясно</v>
          </cell>
          <cell r="G50" t="str">
            <v>Стартовало:</v>
          </cell>
        </row>
        <row r="51">
          <cell r="A51" t="str">
            <v>Ветер: 2 м/с (ю/з)</v>
          </cell>
          <cell r="G51" t="str">
            <v>Финишировало:</v>
          </cell>
        </row>
        <row r="52">
          <cell r="G52" t="str">
            <v>Лимит времени:</v>
          </cell>
        </row>
        <row r="53">
          <cell r="G53" t="str">
            <v>Н. финишировало:</v>
          </cell>
        </row>
        <row r="54">
          <cell r="G54" t="str">
            <v>Дисквалифицировано:</v>
          </cell>
        </row>
        <row r="55">
          <cell r="G55" t="str">
            <v>Н. стартовало: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3">
          <cell r="F63" t="str">
            <v xml:space="preserve">ДОЦЕНКО С.А. (ВК, г. ОМСК) 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Новосибирск,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62</v>
          </cell>
          <cell r="C24">
            <v>10127677242</v>
          </cell>
          <cell r="D24" t="str">
            <v>ПОКРОВСКИЙ Владислав Михайлович</v>
          </cell>
          <cell r="E24">
            <v>39474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2</v>
          </cell>
          <cell r="B25">
            <v>64</v>
          </cell>
          <cell r="C25">
            <v>10127677141</v>
          </cell>
          <cell r="D25" t="str">
            <v>СЕМЬЯНОВ Александр Андреевич</v>
          </cell>
          <cell r="E25">
            <v>39344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1</v>
          </cell>
          <cell r="C26">
            <v>10133001633</v>
          </cell>
          <cell r="D26" t="str">
            <v>СПЕСИВЦЕВ Михаил Алексеевич</v>
          </cell>
          <cell r="E26">
            <v>39649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4</v>
          </cell>
          <cell r="B27">
            <v>61</v>
          </cell>
          <cell r="C27">
            <v>10141439926</v>
          </cell>
          <cell r="D27" t="str">
            <v>ГРЕЧКИН Максим Евгеньевич</v>
          </cell>
          <cell r="E27">
            <v>39795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20</v>
          </cell>
          <cell r="C28">
            <v>10113103091</v>
          </cell>
          <cell r="D28" t="str">
            <v>КОНОНЕНКО Максим Алексеевич</v>
          </cell>
          <cell r="E28">
            <v>39096</v>
          </cell>
          <cell r="F28" t="str">
            <v>КМС</v>
          </cell>
          <cell r="G28" t="str">
            <v>Самарская область</v>
          </cell>
        </row>
        <row r="29">
          <cell r="A29">
            <v>6</v>
          </cell>
          <cell r="B29">
            <v>30</v>
          </cell>
          <cell r="C29">
            <v>10130118511</v>
          </cell>
          <cell r="D29" t="str">
            <v>ШАПКИН Егор Иванович</v>
          </cell>
          <cell r="E29">
            <v>39785</v>
          </cell>
          <cell r="F29" t="str">
            <v>1 СР</v>
          </cell>
          <cell r="G29" t="str">
            <v>Новосибирская область</v>
          </cell>
        </row>
        <row r="30">
          <cell r="A30">
            <v>7</v>
          </cell>
          <cell r="B30">
            <v>49</v>
          </cell>
          <cell r="C30">
            <v>10117596114</v>
          </cell>
          <cell r="D30" t="str">
            <v>ЗЫКОВ Николай Андреевич</v>
          </cell>
          <cell r="E30">
            <v>39367</v>
          </cell>
          <cell r="F30" t="str">
            <v>КМС</v>
          </cell>
          <cell r="G30" t="str">
            <v>Новосибирская область</v>
          </cell>
        </row>
        <row r="31">
          <cell r="A31">
            <v>8</v>
          </cell>
          <cell r="B31">
            <v>50</v>
          </cell>
          <cell r="C31">
            <v>10128428283</v>
          </cell>
          <cell r="D31" t="str">
            <v>ЛУЦЮК Владислав Юрьевич</v>
          </cell>
          <cell r="E31">
            <v>39257</v>
          </cell>
          <cell r="F31" t="str">
            <v>КМС</v>
          </cell>
          <cell r="G31" t="str">
            <v>Новосибирская область</v>
          </cell>
        </row>
        <row r="33">
          <cell r="A33" t="str">
            <v>ПОГОДНЫЕ УСЛОВИЯ</v>
          </cell>
        </row>
        <row r="34">
          <cell r="A34" t="str">
            <v>Температура: +22</v>
          </cell>
          <cell r="G34" t="str">
            <v>Субъектов РФ:</v>
          </cell>
        </row>
        <row r="35">
          <cell r="A35" t="str">
            <v>Влажность: 84%</v>
          </cell>
          <cell r="G35" t="str">
            <v>Заявлено:</v>
          </cell>
        </row>
        <row r="36">
          <cell r="A36" t="str">
            <v>Осадки: ясно</v>
          </cell>
          <cell r="G36" t="str">
            <v>Стартовало:</v>
          </cell>
        </row>
        <row r="37">
          <cell r="A37" t="str">
            <v>Ветер: 2 м/с (ю/з)</v>
          </cell>
          <cell r="G37" t="str">
            <v>Финишировало:</v>
          </cell>
        </row>
        <row r="38">
          <cell r="G38" t="str">
            <v>Лимит времени:</v>
          </cell>
        </row>
        <row r="39">
          <cell r="G39" t="str">
            <v>Н. финишировало:</v>
          </cell>
        </row>
        <row r="40">
          <cell r="G40" t="str">
            <v>Дисквалифицировано:</v>
          </cell>
        </row>
        <row r="41">
          <cell r="G41" t="str">
            <v>Н. стартовало:</v>
          </cell>
        </row>
        <row r="42">
          <cell r="A42" t="str">
            <v>ТЕХНИЧЕСКИЙ ДЕЛЕГАТ</v>
          </cell>
          <cell r="F42" t="str">
            <v>ГЛАВНЫЙ СУДЬЯ</v>
          </cell>
        </row>
        <row r="49">
          <cell r="F49" t="str">
            <v xml:space="preserve">ДОЦЕНКО С.А. (ВК, г. ОМСК) 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8">
          <cell r="A8" t="str">
            <v>ПЕРВЕНСТВО НОВОСИБИРСКОЙ ОБЛАСТИ</v>
          </cell>
        </row>
        <row r="9">
          <cell r="A9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>ЮНОШИ 15-16 ЛЕТ</v>
          </cell>
        </row>
        <row r="15">
          <cell r="A15" t="str">
            <v>МЕСТО ПРОВЕДЕНИЯ: р.п. Маслянино</v>
          </cell>
          <cell r="G15" t="str">
            <v>НАЧАЛО ГОНКИ: 11ч 00м</v>
          </cell>
        </row>
        <row r="16">
          <cell r="A16" t="str">
            <v>ДАТА ПРОВЕДЕНИЯ: 24 ИЮНЯ 2025 ГОДА</v>
          </cell>
          <cell r="G16" t="str">
            <v>ОКОНЧАНИЕ ГОНКИ: 14ч 00м</v>
          </cell>
        </row>
        <row r="17">
          <cell r="A17" t="str">
            <v>ИНФОРМАЦИЯ О ЖЮРИ И ГСК СОРЕВНОВАНИЙ:</v>
          </cell>
          <cell r="G17" t="str">
            <v>ТЕХНИЧЕСКИЕ ДАННЫЕ ТРАССЫ:</v>
          </cell>
        </row>
        <row r="18">
          <cell r="A18" t="str">
            <v>ТЕХНИЧЕСКИЙ ДЕЛЕГАТ ФВСР:</v>
          </cell>
          <cell r="G18" t="str">
            <v xml:space="preserve"> НАЗВАНИЕ ТРАССЫ / РЕГ. НОМЕР:</v>
          </cell>
        </row>
        <row r="19">
          <cell r="A19" t="str">
            <v>ГЛАВНЫЙ СУДЬЯ:</v>
          </cell>
          <cell r="F19" t="str">
            <v xml:space="preserve">ДОЦЕНКО С.А. (ВК, г. ОМСК) </v>
          </cell>
          <cell r="G19" t="str">
            <v xml:space="preserve"> МАКСИМАЛЬНЫЙ ПЕРЕПАД (HD):</v>
          </cell>
        </row>
        <row r="20">
          <cell r="A20" t="str">
            <v>ГЛАВНЫЙ СЕКРЕТАРЬ:</v>
          </cell>
          <cell r="F20" t="str">
            <v>СЛАБКОВСКАЯ В.Н. ( ВК, г. ОМСК)</v>
          </cell>
          <cell r="G20" t="str">
            <v xml:space="preserve"> СУММА ПЕРЕПАДОВ (ТС):</v>
          </cell>
        </row>
        <row r="21">
          <cell r="A21" t="str">
            <v>СУДЬЯ НА ФИНИШЕ:</v>
          </cell>
          <cell r="F21" t="str">
            <v xml:space="preserve">САВИЦКИЙ К.Н. (ВК, г. НОВОСИБИРСК) </v>
          </cell>
          <cell r="G21" t="str">
            <v xml:space="preserve"> ДЛИНА КРУГА/КРУГОВ: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66</v>
          </cell>
          <cell r="C25">
            <v>10159544166</v>
          </cell>
          <cell r="D25" t="str">
            <v>ДАНИЛЬЧЕНКО Тимофей Вячеславович</v>
          </cell>
          <cell r="E25">
            <v>40528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2</v>
          </cell>
          <cell r="B26">
            <v>52</v>
          </cell>
          <cell r="C26">
            <v>10148878311</v>
          </cell>
          <cell r="D26" t="str">
            <v>БЫКОВ Глеб Артурович</v>
          </cell>
          <cell r="E26">
            <v>40322</v>
          </cell>
          <cell r="F26">
            <v>0</v>
          </cell>
          <cell r="G26" t="str">
            <v>Новосибирская область</v>
          </cell>
        </row>
        <row r="28">
          <cell r="A28" t="str">
            <v>ПОГОДНЫЕ УСЛОВИЯ</v>
          </cell>
          <cell r="G28" t="str">
            <v>СТАТИСТИКА ГОНКИ</v>
          </cell>
        </row>
        <row r="29">
          <cell r="A29" t="str">
            <v>Температура: +22</v>
          </cell>
          <cell r="G29" t="str">
            <v>Субъектов РФ:</v>
          </cell>
        </row>
        <row r="30">
          <cell r="A30" t="str">
            <v>Влажность: 84%</v>
          </cell>
          <cell r="G30" t="str">
            <v>Заявлено:</v>
          </cell>
        </row>
        <row r="31">
          <cell r="A31" t="str">
            <v>Осадки: ясно</v>
          </cell>
          <cell r="G31" t="str">
            <v>Стартовало:</v>
          </cell>
        </row>
        <row r="32">
          <cell r="A32" t="str">
            <v>Ветер: 2 м/с (ю/з)</v>
          </cell>
          <cell r="G32" t="str">
            <v>Финишировало:</v>
          </cell>
        </row>
        <row r="33">
          <cell r="G33" t="str">
            <v>Лимит времени:</v>
          </cell>
        </row>
        <row r="34">
          <cell r="G34" t="str">
            <v>Н. финишировало:</v>
          </cell>
        </row>
        <row r="35">
          <cell r="G35" t="str">
            <v>Дисквалифицировано:</v>
          </cell>
        </row>
        <row r="36">
          <cell r="G36" t="str">
            <v>Н. стартовало:</v>
          </cell>
        </row>
        <row r="38">
          <cell r="A38" t="str">
            <v>ТЕХНИЧЕСКИЙ ДЕЛЕГАТ</v>
          </cell>
          <cell r="D38" t="str">
            <v>ГЛАВНЫЙ СУДЬЯ</v>
          </cell>
        </row>
        <row r="43">
          <cell r="D43" t="str">
            <v xml:space="preserve">ДОЦЕНКО С.А. (ВК, г. ОМСК) 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ДЕВУШКИ 13-14 ЛЕТ</v>
          </cell>
        </row>
        <row r="14">
          <cell r="A14" t="str">
            <v>МЕСТО ПРОВЕДЕНИЯ: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68</v>
          </cell>
          <cell r="C24">
            <v>10138574281</v>
          </cell>
          <cell r="D24" t="str">
            <v>БОБРОВНИКОВА Анна Андреевна</v>
          </cell>
          <cell r="E24">
            <v>41218</v>
          </cell>
          <cell r="F24" t="str">
            <v>2 СР</v>
          </cell>
          <cell r="G24" t="str">
            <v>Омская область</v>
          </cell>
        </row>
        <row r="25">
          <cell r="A25">
            <v>2</v>
          </cell>
          <cell r="B25">
            <v>6</v>
          </cell>
          <cell r="C25">
            <v>10156937694</v>
          </cell>
          <cell r="D25" t="str">
            <v>ШУБИНА Анна Павловна</v>
          </cell>
          <cell r="E25">
            <v>40710</v>
          </cell>
          <cell r="F25" t="str">
            <v>1 СР</v>
          </cell>
          <cell r="G25" t="str">
            <v>Кемеровская область</v>
          </cell>
        </row>
        <row r="26">
          <cell r="A26">
            <v>3</v>
          </cell>
          <cell r="B26">
            <v>69</v>
          </cell>
          <cell r="C26">
            <v>10146013171</v>
          </cell>
          <cell r="D26" t="str">
            <v>ИВАНОВА Анна Геннадьевна</v>
          </cell>
          <cell r="E26">
            <v>40985</v>
          </cell>
          <cell r="F26" t="str">
            <v>2 СР</v>
          </cell>
          <cell r="G26" t="str">
            <v>Омская область</v>
          </cell>
        </row>
        <row r="27">
          <cell r="A27">
            <v>4</v>
          </cell>
          <cell r="B27">
            <v>55</v>
          </cell>
          <cell r="C27">
            <v>10159471923</v>
          </cell>
          <cell r="D27" t="str">
            <v>МАРИСКИНА Стана Артемовна</v>
          </cell>
          <cell r="E27">
            <v>40633</v>
          </cell>
          <cell r="F27" t="str">
            <v>2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7</v>
          </cell>
          <cell r="C28">
            <v>10140729806</v>
          </cell>
          <cell r="D28" t="str">
            <v>НАСИКОВСКАЯ Елизавета Александровна</v>
          </cell>
          <cell r="E28">
            <v>40951</v>
          </cell>
          <cell r="F28" t="str">
            <v>1 ЮН</v>
          </cell>
          <cell r="G28" t="str">
            <v>Кемеровская область</v>
          </cell>
        </row>
        <row r="29">
          <cell r="A29">
            <v>6</v>
          </cell>
          <cell r="B29">
            <v>8</v>
          </cell>
          <cell r="C29">
            <v>10160931064</v>
          </cell>
          <cell r="D29" t="str">
            <v>ЧЕРЕПАНОВА Елизавета Олеговна</v>
          </cell>
          <cell r="E29">
            <v>40814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11</v>
          </cell>
          <cell r="C30">
            <v>0</v>
          </cell>
          <cell r="D30" t="str">
            <v>ШИПАЛОВА Виктория Юрьевна</v>
          </cell>
          <cell r="E30">
            <v>41358</v>
          </cell>
          <cell r="F30" t="str">
            <v>1 ЮН</v>
          </cell>
          <cell r="G30" t="str">
            <v>Кемеровская область</v>
          </cell>
        </row>
        <row r="31">
          <cell r="A31">
            <v>8</v>
          </cell>
          <cell r="B31">
            <v>38</v>
          </cell>
          <cell r="C31">
            <v>10164811670</v>
          </cell>
          <cell r="D31" t="str">
            <v>ЦАРЕВА Ольга Романовна</v>
          </cell>
          <cell r="E31">
            <v>41667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9</v>
          </cell>
          <cell r="B32">
            <v>39</v>
          </cell>
          <cell r="C32">
            <v>10164425589</v>
          </cell>
          <cell r="D32" t="str">
            <v>ИВАНОВА Анна Сергеевна</v>
          </cell>
          <cell r="E32">
            <v>41214</v>
          </cell>
          <cell r="F32" t="str">
            <v>2 ЮН</v>
          </cell>
          <cell r="G32" t="str">
            <v>Новосибирская область</v>
          </cell>
        </row>
        <row r="33">
          <cell r="A33">
            <v>10</v>
          </cell>
          <cell r="B33">
            <v>21</v>
          </cell>
          <cell r="C33">
            <v>0</v>
          </cell>
          <cell r="D33" t="str">
            <v>РАЙШ Алиса Денисовна</v>
          </cell>
          <cell r="E33">
            <v>41619</v>
          </cell>
          <cell r="F33" t="str">
            <v>1 ЮН</v>
          </cell>
          <cell r="G33" t="str">
            <v>Новосибирская область</v>
          </cell>
        </row>
        <row r="34">
          <cell r="A34" t="str">
            <v>нф</v>
          </cell>
          <cell r="B34">
            <v>22</v>
          </cell>
          <cell r="C34">
            <v>0</v>
          </cell>
          <cell r="D34" t="str">
            <v>ЦЫГАНКОВА Алена Захаровна</v>
          </cell>
          <cell r="E34">
            <v>42000</v>
          </cell>
          <cell r="F34" t="str">
            <v>1 ЮН</v>
          </cell>
          <cell r="G34" t="str">
            <v>Новосибирская область</v>
          </cell>
        </row>
        <row r="35">
          <cell r="A35" t="str">
            <v>нф</v>
          </cell>
          <cell r="B35">
            <v>29</v>
          </cell>
          <cell r="C35">
            <v>10146253550</v>
          </cell>
          <cell r="D35" t="str">
            <v>БРУМА Екатерина Вадимовна</v>
          </cell>
          <cell r="E35">
            <v>40889</v>
          </cell>
          <cell r="F35" t="str">
            <v>1 СР</v>
          </cell>
          <cell r="G35" t="str">
            <v>Новосибирская область</v>
          </cell>
        </row>
        <row r="37">
          <cell r="A37" t="str">
            <v>ПОГОДНЫЕ УСЛОВИЯ</v>
          </cell>
        </row>
        <row r="38">
          <cell r="A38" t="str">
            <v>Температура: +22</v>
          </cell>
          <cell r="G38" t="str">
            <v>Субъектов РФ:</v>
          </cell>
        </row>
        <row r="39">
          <cell r="A39" t="str">
            <v>Влажность: 84%</v>
          </cell>
          <cell r="G39" t="str">
            <v>Заявлено:</v>
          </cell>
        </row>
        <row r="40">
          <cell r="A40" t="str">
            <v>Осадки: ясно</v>
          </cell>
          <cell r="G40" t="str">
            <v>Стартовало:</v>
          </cell>
        </row>
        <row r="41">
          <cell r="A41" t="str">
            <v>Ветер: 2 м/с (ю/з)</v>
          </cell>
          <cell r="G41" t="str">
            <v>Финишировало:</v>
          </cell>
        </row>
        <row r="42">
          <cell r="G42" t="str">
            <v>Лимит времени:</v>
          </cell>
        </row>
        <row r="43">
          <cell r="G43" t="str">
            <v>Н. финишировало:</v>
          </cell>
        </row>
        <row r="44">
          <cell r="G44" t="str">
            <v>Дисквалифицировано:</v>
          </cell>
        </row>
        <row r="45">
          <cell r="G45" t="str">
            <v>Н. стартовало:</v>
          </cell>
        </row>
        <row r="46">
          <cell r="A46" t="str">
            <v>ТЕХНИЧЕСКИЙ ДЕЛЕГАТ</v>
          </cell>
          <cell r="F46" t="str">
            <v>ГЛАВНЫЙ СУДЬЯ</v>
          </cell>
        </row>
        <row r="53">
          <cell r="F53" t="str">
            <v xml:space="preserve">ДОЦЕНКО С.А. (ВК, г. ОМСК) </v>
          </cell>
        </row>
      </sheetData>
      <sheetData sheetId="19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ЮНОШИ 13-14 ЛЕТ</v>
          </cell>
        </row>
        <row r="14">
          <cell r="A14" t="str">
            <v>МЕСТО ПРОВЕДЕНИЯ: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16</v>
          </cell>
          <cell r="C24">
            <v>10139995131</v>
          </cell>
          <cell r="D24" t="str">
            <v>ПЕШНИН Данил Викторович</v>
          </cell>
          <cell r="E24">
            <v>40711</v>
          </cell>
          <cell r="F24" t="str">
            <v>1 СР</v>
          </cell>
          <cell r="G24" t="str">
            <v>Кемеровская область</v>
          </cell>
        </row>
        <row r="25">
          <cell r="A25">
            <v>2</v>
          </cell>
          <cell r="B25">
            <v>43</v>
          </cell>
          <cell r="C25">
            <v>10146252439</v>
          </cell>
          <cell r="D25" t="str">
            <v>ПУДОВ Артур Иванович</v>
          </cell>
          <cell r="E25">
            <v>41138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3</v>
          </cell>
          <cell r="B26">
            <v>53</v>
          </cell>
          <cell r="C26">
            <v>10148667941</v>
          </cell>
          <cell r="D26" t="str">
            <v>ЕВДОКИМОВ Матвей Иванович</v>
          </cell>
          <cell r="E26">
            <v>40565</v>
          </cell>
          <cell r="F26" t="str">
            <v>2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56</v>
          </cell>
          <cell r="C27">
            <v>10131541175</v>
          </cell>
          <cell r="D27" t="str">
            <v>ПОВИСОК Роман Юрьевич</v>
          </cell>
          <cell r="E27">
            <v>40633</v>
          </cell>
          <cell r="F27" t="str">
            <v>1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14</v>
          </cell>
          <cell r="C28">
            <v>10153663340</v>
          </cell>
          <cell r="D28" t="str">
            <v>ЕФИМОВ Марк Владиславович</v>
          </cell>
          <cell r="E28">
            <v>40583</v>
          </cell>
          <cell r="F28" t="str">
            <v>2 СР</v>
          </cell>
          <cell r="G28" t="str">
            <v>Кемеровская область</v>
          </cell>
        </row>
        <row r="29">
          <cell r="A29">
            <v>6</v>
          </cell>
          <cell r="B29">
            <v>19</v>
          </cell>
          <cell r="C29">
            <v>0</v>
          </cell>
          <cell r="D29" t="str">
            <v>ШУМЕЕВ Тимофей Евгеньевич</v>
          </cell>
          <cell r="E29">
            <v>40668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54</v>
          </cell>
          <cell r="C30">
            <v>0</v>
          </cell>
          <cell r="D30" t="str">
            <v>ЖИРНОВ Артем Иванович</v>
          </cell>
          <cell r="E30">
            <v>41518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40</v>
          </cell>
          <cell r="C31">
            <v>10164567958</v>
          </cell>
          <cell r="D31" t="str">
            <v>ДМИТРИЕВ Роман Сергеевич</v>
          </cell>
          <cell r="E31">
            <v>41440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9</v>
          </cell>
          <cell r="B32">
            <v>9</v>
          </cell>
          <cell r="C32">
            <v>10149840227</v>
          </cell>
          <cell r="D32" t="str">
            <v>СМЕТАНИН Данил Андреевич</v>
          </cell>
          <cell r="E32">
            <v>40690</v>
          </cell>
          <cell r="F32" t="str">
            <v>3 СР</v>
          </cell>
          <cell r="G32" t="str">
            <v>Кемеровская область</v>
          </cell>
        </row>
        <row r="33">
          <cell r="A33">
            <v>10</v>
          </cell>
          <cell r="B33">
            <v>18</v>
          </cell>
          <cell r="C33">
            <v>0</v>
          </cell>
          <cell r="D33" t="str">
            <v>УШАКОВ Семен Евгеньевич</v>
          </cell>
          <cell r="E33">
            <v>41200</v>
          </cell>
          <cell r="F33" t="str">
            <v>1 ЮН</v>
          </cell>
          <cell r="G33" t="str">
            <v>Кемеровская область</v>
          </cell>
        </row>
        <row r="34">
          <cell r="A34">
            <v>11</v>
          </cell>
          <cell r="B34">
            <v>15</v>
          </cell>
          <cell r="C34">
            <v>0</v>
          </cell>
          <cell r="D34" t="str">
            <v>ЛЕДОМСКИЙ Андрей Александрович</v>
          </cell>
          <cell r="E34">
            <v>40753</v>
          </cell>
          <cell r="F34" t="str">
            <v>1 ЮН</v>
          </cell>
          <cell r="G34" t="str">
            <v>Кемеровская область</v>
          </cell>
        </row>
        <row r="35">
          <cell r="A35">
            <v>12</v>
          </cell>
          <cell r="B35">
            <v>58</v>
          </cell>
          <cell r="C35">
            <v>10148787573</v>
          </cell>
          <cell r="D35" t="str">
            <v>УЛЬЯНОВ Михаил Александрович</v>
          </cell>
          <cell r="E35">
            <v>40856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13</v>
          </cell>
          <cell r="B36">
            <v>57</v>
          </cell>
          <cell r="C36">
            <v>10158887802</v>
          </cell>
          <cell r="D36" t="str">
            <v>РУДАКОВ Роман Дмитриевич</v>
          </cell>
          <cell r="E36">
            <v>40951</v>
          </cell>
          <cell r="F36" t="str">
            <v>3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13</v>
          </cell>
          <cell r="C37">
            <v>0</v>
          </cell>
          <cell r="D37" t="str">
            <v>ГРОМОВ Максим Сергеевич</v>
          </cell>
          <cell r="E37">
            <v>41546</v>
          </cell>
          <cell r="F37" t="str">
            <v>1 ЮН</v>
          </cell>
          <cell r="G37" t="str">
            <v>Кемеровская область</v>
          </cell>
        </row>
        <row r="38">
          <cell r="A38">
            <v>15</v>
          </cell>
          <cell r="B38">
            <v>17</v>
          </cell>
          <cell r="C38">
            <v>0</v>
          </cell>
          <cell r="D38" t="str">
            <v>САРСАЦКИЙ Кирилл Денисович</v>
          </cell>
          <cell r="E38">
            <v>40746</v>
          </cell>
          <cell r="F38" t="str">
            <v>1 ЮН</v>
          </cell>
          <cell r="G38" t="str">
            <v>Кемеровская область</v>
          </cell>
        </row>
        <row r="39">
          <cell r="A39">
            <v>16</v>
          </cell>
          <cell r="B39">
            <v>10</v>
          </cell>
          <cell r="C39">
            <v>0</v>
          </cell>
          <cell r="D39" t="str">
            <v>ФЕДОСОВ Федор Эдуардович</v>
          </cell>
          <cell r="E39">
            <v>41192</v>
          </cell>
          <cell r="F39" t="str">
            <v>3 СР</v>
          </cell>
          <cell r="G39" t="str">
            <v>Кемеровская область</v>
          </cell>
        </row>
        <row r="40">
          <cell r="A40">
            <v>17</v>
          </cell>
          <cell r="B40">
            <v>46</v>
          </cell>
          <cell r="C40">
            <v>0</v>
          </cell>
          <cell r="D40" t="str">
            <v>ВОЛОДИН Роман Евгеньевич</v>
          </cell>
          <cell r="E40">
            <v>41156</v>
          </cell>
          <cell r="F40" t="str">
            <v>1 ЮН</v>
          </cell>
          <cell r="G40" t="str">
            <v>Новосибирская область</v>
          </cell>
        </row>
        <row r="41">
          <cell r="A41">
            <v>18</v>
          </cell>
          <cell r="B41">
            <v>45</v>
          </cell>
          <cell r="C41">
            <v>0</v>
          </cell>
          <cell r="D41" t="str">
            <v>НИТЧЕНКО Артем Вячеславович</v>
          </cell>
          <cell r="E41">
            <v>40886</v>
          </cell>
          <cell r="F41" t="str">
            <v>3 СР</v>
          </cell>
          <cell r="G41" t="str">
            <v>Новосибирская область</v>
          </cell>
        </row>
        <row r="42">
          <cell r="A42">
            <v>19</v>
          </cell>
          <cell r="B42">
            <v>41</v>
          </cell>
          <cell r="C42">
            <v>10164563312</v>
          </cell>
          <cell r="D42" t="str">
            <v>ДРОЗДОВ Данил Игоревич</v>
          </cell>
          <cell r="E42">
            <v>41225</v>
          </cell>
          <cell r="F42" t="str">
            <v>2 ЮН</v>
          </cell>
          <cell r="G42" t="str">
            <v>Новосибирская область</v>
          </cell>
        </row>
        <row r="43">
          <cell r="A43" t="str">
            <v>нф</v>
          </cell>
          <cell r="B43">
            <v>42</v>
          </cell>
          <cell r="C43">
            <v>10164512283</v>
          </cell>
          <cell r="D43" t="str">
            <v>СТЕПИН Игорь Максимович</v>
          </cell>
          <cell r="E43">
            <v>41087</v>
          </cell>
          <cell r="F43" t="str">
            <v>2 ЮН</v>
          </cell>
          <cell r="G43" t="str">
            <v>Новосибирская область</v>
          </cell>
        </row>
        <row r="44">
          <cell r="A44" t="str">
            <v>нф</v>
          </cell>
          <cell r="B44">
            <v>44</v>
          </cell>
          <cell r="C44">
            <v>0</v>
          </cell>
          <cell r="D44" t="str">
            <v>ХАЛИУЛЛИН Александр Артурович</v>
          </cell>
          <cell r="E44">
            <v>41464</v>
          </cell>
          <cell r="F44" t="str">
            <v>1 ЮН</v>
          </cell>
          <cell r="G44" t="str">
            <v>Новосибирская область</v>
          </cell>
        </row>
        <row r="46">
          <cell r="A46" t="str">
            <v>ПОГОДНЫЕ УСЛОВИЯ</v>
          </cell>
        </row>
        <row r="47">
          <cell r="A47" t="str">
            <v>Температура: +22</v>
          </cell>
          <cell r="G47" t="str">
            <v>Субъектов РФ:</v>
          </cell>
        </row>
        <row r="48">
          <cell r="A48" t="str">
            <v>Влажность: 84%</v>
          </cell>
          <cell r="G48" t="str">
            <v>Заявлено:</v>
          </cell>
        </row>
        <row r="49">
          <cell r="A49" t="str">
            <v>Осадки: ясно</v>
          </cell>
          <cell r="G49" t="str">
            <v>Стартовало:</v>
          </cell>
        </row>
        <row r="50">
          <cell r="A50" t="str">
            <v>Ветер: 2 м/с (ю/з)</v>
          </cell>
          <cell r="G50" t="str">
            <v>Финишировало:</v>
          </cell>
        </row>
        <row r="51">
          <cell r="G51" t="str">
            <v>Лимит времени:</v>
          </cell>
        </row>
        <row r="52">
          <cell r="G52" t="str">
            <v>Н. финишировало:</v>
          </cell>
        </row>
        <row r="53">
          <cell r="G53" t="str">
            <v>Дисквалифицировано:</v>
          </cell>
        </row>
        <row r="54">
          <cell r="G54" t="str">
            <v>Н. стартовало:</v>
          </cell>
        </row>
        <row r="55">
          <cell r="A55" t="str">
            <v>ТЕХНИЧЕСКИЙ ДЕЛЕГАТ</v>
          </cell>
          <cell r="F55" t="str">
            <v>ГЛАВНЫЙ СУДЬЯ</v>
          </cell>
        </row>
        <row r="62">
          <cell r="F62" t="str">
            <v xml:space="preserve">ДОЦЕНКО С.А. (ВК, г. ОМСК) </v>
          </cell>
        </row>
      </sheetData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ДЕВУШКИ 13-14 ЛЕТ</v>
          </cell>
        </row>
        <row r="13">
          <cell r="A13" t="str">
            <v>МЕСТО ПРОВЕДЕНИЯ: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68</v>
          </cell>
          <cell r="C23">
            <v>10138574281</v>
          </cell>
          <cell r="D23" t="str">
            <v>БОБРОВНИКОВА Анна Андреевна</v>
          </cell>
          <cell r="E23">
            <v>41218</v>
          </cell>
          <cell r="F23" t="str">
            <v>2 СР</v>
          </cell>
          <cell r="G23" t="str">
            <v>Омская область</v>
          </cell>
        </row>
        <row r="24">
          <cell r="A24">
            <v>2</v>
          </cell>
          <cell r="B24">
            <v>69</v>
          </cell>
          <cell r="C24">
            <v>10146013171</v>
          </cell>
          <cell r="D24" t="str">
            <v>ИВАНОВА Анна Геннадьевна</v>
          </cell>
          <cell r="E24">
            <v>40985</v>
          </cell>
          <cell r="F24" t="str">
            <v>2 СР</v>
          </cell>
          <cell r="G24" t="str">
            <v>Омская область</v>
          </cell>
        </row>
        <row r="25">
          <cell r="A25">
            <v>3</v>
          </cell>
          <cell r="B25">
            <v>55</v>
          </cell>
          <cell r="C25">
            <v>10159471923</v>
          </cell>
          <cell r="D25" t="str">
            <v>МАРИСКИНА Стана Артемовна</v>
          </cell>
          <cell r="E25">
            <v>40633</v>
          </cell>
          <cell r="F25" t="str">
            <v>2 СР</v>
          </cell>
          <cell r="G25" t="str">
            <v>Новосибирская область</v>
          </cell>
        </row>
        <row r="26">
          <cell r="A26">
            <v>4</v>
          </cell>
          <cell r="B26">
            <v>6</v>
          </cell>
          <cell r="C26">
            <v>10156937694</v>
          </cell>
          <cell r="D26" t="str">
            <v>ШУБИНА Анна Павловна</v>
          </cell>
          <cell r="E26">
            <v>40710</v>
          </cell>
          <cell r="F26" t="str">
            <v>1 СР</v>
          </cell>
          <cell r="G26" t="str">
            <v>Кемеровская область</v>
          </cell>
        </row>
        <row r="27">
          <cell r="A27">
            <v>5</v>
          </cell>
          <cell r="B27">
            <v>7</v>
          </cell>
          <cell r="C27">
            <v>10140729806</v>
          </cell>
          <cell r="D27" t="str">
            <v>НАСИКОВСКАЯ Елизавета Александровна</v>
          </cell>
          <cell r="E27">
            <v>40951</v>
          </cell>
          <cell r="F27" t="str">
            <v>1 ЮН</v>
          </cell>
          <cell r="G27" t="str">
            <v>Кемеровская область</v>
          </cell>
        </row>
        <row r="28">
          <cell r="A28">
            <v>6</v>
          </cell>
          <cell r="B28">
            <v>29</v>
          </cell>
          <cell r="C28">
            <v>10146253550</v>
          </cell>
          <cell r="D28" t="str">
            <v>БРУМА Екатерина Вадимовна</v>
          </cell>
          <cell r="E28">
            <v>40889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7</v>
          </cell>
          <cell r="B29">
            <v>8</v>
          </cell>
          <cell r="C29">
            <v>10160931064</v>
          </cell>
          <cell r="D29" t="str">
            <v>ЧЕРЕПАНОВА Елизавета Олеговна</v>
          </cell>
          <cell r="E29">
            <v>40814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8</v>
          </cell>
          <cell r="B30">
            <v>39</v>
          </cell>
          <cell r="C30">
            <v>10164425589</v>
          </cell>
          <cell r="D30" t="str">
            <v>ИВАНОВА Анна Сергеевна</v>
          </cell>
          <cell r="E30">
            <v>41214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9</v>
          </cell>
          <cell r="B31">
            <v>38</v>
          </cell>
          <cell r="C31">
            <v>10164811670</v>
          </cell>
          <cell r="D31" t="str">
            <v>ЦАРЕВА Ольга Романовна</v>
          </cell>
          <cell r="E31">
            <v>41667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10</v>
          </cell>
          <cell r="B32">
            <v>22</v>
          </cell>
          <cell r="C32">
            <v>0</v>
          </cell>
          <cell r="D32" t="str">
            <v>ЦЫГАНКОВА Алена Захаровна</v>
          </cell>
          <cell r="E32">
            <v>42000</v>
          </cell>
          <cell r="F32" t="str">
            <v>1 ЮН</v>
          </cell>
          <cell r="G32" t="str">
            <v>Новосибирская область</v>
          </cell>
        </row>
        <row r="33">
          <cell r="A33">
            <v>11</v>
          </cell>
          <cell r="B33">
            <v>11</v>
          </cell>
          <cell r="C33">
            <v>0</v>
          </cell>
          <cell r="D33" t="str">
            <v>ШИПАЛОВА Виктория Юрьевна</v>
          </cell>
          <cell r="E33">
            <v>41358</v>
          </cell>
          <cell r="F33" t="str">
            <v>1 ЮН</v>
          </cell>
          <cell r="G33" t="str">
            <v>Кемеровская область</v>
          </cell>
        </row>
        <row r="34">
          <cell r="A34">
            <v>12</v>
          </cell>
          <cell r="B34">
            <v>21</v>
          </cell>
          <cell r="C34">
            <v>0</v>
          </cell>
          <cell r="D34" t="str">
            <v>РАЙШ Алиса Денисовна</v>
          </cell>
          <cell r="E34">
            <v>41619</v>
          </cell>
          <cell r="F34" t="str">
            <v>1 ЮН</v>
          </cell>
          <cell r="G34" t="str">
            <v>Новосибирская область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 +22</v>
          </cell>
          <cell r="G37" t="str">
            <v>Субъектов РФ:</v>
          </cell>
        </row>
        <row r="38">
          <cell r="A38" t="str">
            <v>Влажность: 84%</v>
          </cell>
          <cell r="G38" t="str">
            <v>Заявлено:</v>
          </cell>
        </row>
        <row r="39">
          <cell r="A39" t="str">
            <v>Осадки: ясно</v>
          </cell>
          <cell r="G39" t="str">
            <v>Стартовало:</v>
          </cell>
        </row>
        <row r="40">
          <cell r="A40" t="str">
            <v>Ветер: 2 м/с (ю/з)</v>
          </cell>
          <cell r="G40" t="str">
            <v>Финишировало:</v>
          </cell>
        </row>
        <row r="41">
          <cell r="G41" t="str">
            <v>Лимит времени:</v>
          </cell>
        </row>
        <row r="42">
          <cell r="G42" t="str">
            <v>Н. финишировало:</v>
          </cell>
        </row>
        <row r="43">
          <cell r="G43" t="str">
            <v>Дисквалифицировано:</v>
          </cell>
        </row>
        <row r="44">
          <cell r="G44" t="str">
            <v>Н. стартовало:</v>
          </cell>
        </row>
        <row r="46">
          <cell r="A46" t="str">
            <v>ТЕХНИЧЕСКИЙ ДЕЛЕГАТ</v>
          </cell>
          <cell r="D46" t="str">
            <v>ГЛАВНЫЙ СУДЬЯ</v>
          </cell>
        </row>
        <row r="53">
          <cell r="D53" t="str">
            <v xml:space="preserve">ДОЦЕНКО С.А. (ВК, г. ОМСК) 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13-14 ЛЕТ</v>
          </cell>
        </row>
        <row r="13">
          <cell r="A13" t="str">
            <v>МЕСТО ПРОВЕДЕНИЯ: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16</v>
          </cell>
          <cell r="C23">
            <v>10139995131</v>
          </cell>
          <cell r="D23" t="str">
            <v>ПЕШНИН Данил Викторович</v>
          </cell>
          <cell r="E23">
            <v>40711</v>
          </cell>
          <cell r="F23" t="str">
            <v>1 СР</v>
          </cell>
          <cell r="G23" t="str">
            <v>Кемеровская область</v>
          </cell>
        </row>
        <row r="24">
          <cell r="A24">
            <v>2</v>
          </cell>
          <cell r="B24">
            <v>43</v>
          </cell>
          <cell r="C24">
            <v>10146252439</v>
          </cell>
          <cell r="D24" t="str">
            <v>ПУДОВ Артур Иванович</v>
          </cell>
          <cell r="E24">
            <v>41138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3</v>
          </cell>
          <cell r="B25">
            <v>53</v>
          </cell>
          <cell r="C25">
            <v>10148667941</v>
          </cell>
          <cell r="D25" t="str">
            <v>ЕВДОКИМОВ Матвей Иванович</v>
          </cell>
          <cell r="E25">
            <v>40565</v>
          </cell>
          <cell r="F25" t="str">
            <v>2 СР</v>
          </cell>
          <cell r="G25" t="str">
            <v>Новосибирская область</v>
          </cell>
        </row>
        <row r="26">
          <cell r="A26">
            <v>4</v>
          </cell>
          <cell r="B26">
            <v>14</v>
          </cell>
          <cell r="C26">
            <v>10153663340</v>
          </cell>
          <cell r="D26" t="str">
            <v>ЕФИМОВ Марк Владиславович</v>
          </cell>
          <cell r="E26">
            <v>40583</v>
          </cell>
          <cell r="F26" t="str">
            <v>2 СР</v>
          </cell>
          <cell r="G26" t="str">
            <v>Кемеровская область</v>
          </cell>
        </row>
        <row r="27">
          <cell r="A27">
            <v>5</v>
          </cell>
          <cell r="B27">
            <v>56</v>
          </cell>
          <cell r="C27">
            <v>10131541175</v>
          </cell>
          <cell r="D27" t="str">
            <v>ПОВИСОК Роман Юрьевич</v>
          </cell>
          <cell r="E27">
            <v>40633</v>
          </cell>
          <cell r="F27" t="str">
            <v>1 ЮН</v>
          </cell>
          <cell r="G27" t="str">
            <v>Новосибирская область</v>
          </cell>
        </row>
        <row r="28">
          <cell r="A28">
            <v>6</v>
          </cell>
          <cell r="B28">
            <v>19</v>
          </cell>
          <cell r="C28">
            <v>0</v>
          </cell>
          <cell r="D28" t="str">
            <v>ШУМЕЕВ Тимофей Евгеньевич</v>
          </cell>
          <cell r="E28">
            <v>40668</v>
          </cell>
          <cell r="F28" t="str">
            <v>2 СР</v>
          </cell>
          <cell r="G28" t="str">
            <v>Кемеровская область</v>
          </cell>
        </row>
        <row r="29">
          <cell r="A29">
            <v>7</v>
          </cell>
          <cell r="B29">
            <v>57</v>
          </cell>
          <cell r="C29">
            <v>10158887802</v>
          </cell>
          <cell r="D29" t="str">
            <v>РУДАКОВ Роман Дмитриевич</v>
          </cell>
          <cell r="E29">
            <v>40951</v>
          </cell>
          <cell r="F29" t="str">
            <v>3 ЮН</v>
          </cell>
          <cell r="G29" t="str">
            <v>Новосибирская область</v>
          </cell>
        </row>
        <row r="30">
          <cell r="A30">
            <v>8</v>
          </cell>
          <cell r="B30">
            <v>17</v>
          </cell>
          <cell r="C30">
            <v>0</v>
          </cell>
          <cell r="D30" t="str">
            <v>САРСАЦКИЙ Кирилл Денисович</v>
          </cell>
          <cell r="E30">
            <v>40746</v>
          </cell>
          <cell r="F30" t="str">
            <v>1 ЮН</v>
          </cell>
          <cell r="G30" t="str">
            <v>Кемеровская область</v>
          </cell>
        </row>
        <row r="31">
          <cell r="A31">
            <v>9</v>
          </cell>
          <cell r="B31">
            <v>15</v>
          </cell>
          <cell r="C31">
            <v>0</v>
          </cell>
          <cell r="D31" t="str">
            <v>ЛЕДОМСКИЙ Андрей Александрович</v>
          </cell>
          <cell r="E31">
            <v>40753</v>
          </cell>
          <cell r="F31" t="str">
            <v>1 ЮН</v>
          </cell>
          <cell r="G31" t="str">
            <v>Кемеровская область</v>
          </cell>
        </row>
        <row r="32">
          <cell r="A32">
            <v>10</v>
          </cell>
          <cell r="B32">
            <v>13</v>
          </cell>
          <cell r="C32">
            <v>0</v>
          </cell>
          <cell r="D32" t="str">
            <v>ГРОМОВ Максим Сергеевич</v>
          </cell>
          <cell r="E32">
            <v>41546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11</v>
          </cell>
          <cell r="B33">
            <v>40</v>
          </cell>
          <cell r="C33">
            <v>10164567958</v>
          </cell>
          <cell r="D33" t="str">
            <v>ДМИТРИЕВ Роман Сергеевич</v>
          </cell>
          <cell r="E33">
            <v>41440</v>
          </cell>
          <cell r="F33" t="str">
            <v>2 ЮН</v>
          </cell>
          <cell r="G33" t="str">
            <v>Новосибирская область</v>
          </cell>
        </row>
        <row r="34">
          <cell r="A34">
            <v>12</v>
          </cell>
          <cell r="B34">
            <v>18</v>
          </cell>
          <cell r="C34">
            <v>0</v>
          </cell>
          <cell r="D34" t="str">
            <v>УШАКОВ Семен Евгеньевич</v>
          </cell>
          <cell r="E34">
            <v>41200</v>
          </cell>
          <cell r="F34" t="str">
            <v>1 ЮН</v>
          </cell>
          <cell r="G34" t="str">
            <v>Кемеровская область</v>
          </cell>
        </row>
        <row r="35">
          <cell r="A35">
            <v>13</v>
          </cell>
          <cell r="B35">
            <v>54</v>
          </cell>
          <cell r="C35">
            <v>0</v>
          </cell>
          <cell r="D35" t="str">
            <v>ЖИРНОВ Артем Иванович</v>
          </cell>
          <cell r="E35">
            <v>41518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14</v>
          </cell>
          <cell r="B36">
            <v>9</v>
          </cell>
          <cell r="C36">
            <v>10149840227</v>
          </cell>
          <cell r="D36" t="str">
            <v>СМЕТАНИН Данил Андреевич</v>
          </cell>
          <cell r="E36">
            <v>40690</v>
          </cell>
          <cell r="F36" t="str">
            <v>3 СР</v>
          </cell>
          <cell r="G36" t="str">
            <v>Кемеровская область</v>
          </cell>
        </row>
        <row r="37">
          <cell r="A37">
            <v>15</v>
          </cell>
          <cell r="B37">
            <v>45</v>
          </cell>
          <cell r="C37">
            <v>0</v>
          </cell>
          <cell r="D37" t="str">
            <v>НИТЧЕНКО Артем Вячеславович</v>
          </cell>
          <cell r="E37">
            <v>40886</v>
          </cell>
          <cell r="F37" t="str">
            <v>3 СР</v>
          </cell>
          <cell r="G37" t="str">
            <v>Новосибирская область</v>
          </cell>
        </row>
        <row r="38">
          <cell r="A38">
            <v>16</v>
          </cell>
          <cell r="B38">
            <v>58</v>
          </cell>
          <cell r="C38">
            <v>10148787573</v>
          </cell>
          <cell r="D38" t="str">
            <v>УЛЬЯНОВ Михаил Александрович</v>
          </cell>
          <cell r="E38">
            <v>40856</v>
          </cell>
          <cell r="F38" t="str">
            <v>2 ЮН</v>
          </cell>
          <cell r="G38" t="str">
            <v>Новосибирская область</v>
          </cell>
        </row>
        <row r="39">
          <cell r="A39">
            <v>17</v>
          </cell>
          <cell r="B39">
            <v>10</v>
          </cell>
          <cell r="C39">
            <v>0</v>
          </cell>
          <cell r="D39" t="str">
            <v>ФЕДОСОВ Федор Эдуардович</v>
          </cell>
          <cell r="E39">
            <v>41192</v>
          </cell>
          <cell r="F39" t="str">
            <v>3 СР</v>
          </cell>
          <cell r="G39" t="str">
            <v>Кемеровская область</v>
          </cell>
        </row>
        <row r="40">
          <cell r="A40">
            <v>18</v>
          </cell>
          <cell r="B40">
            <v>46</v>
          </cell>
          <cell r="C40">
            <v>0</v>
          </cell>
          <cell r="D40" t="str">
            <v>ВОЛОДИН Роман Евгеньевич</v>
          </cell>
          <cell r="E40">
            <v>41156</v>
          </cell>
          <cell r="F40" t="str">
            <v>1 ЮН</v>
          </cell>
          <cell r="G40" t="str">
            <v>Новосибирская область</v>
          </cell>
        </row>
        <row r="41">
          <cell r="A41">
            <v>19</v>
          </cell>
          <cell r="B41">
            <v>41</v>
          </cell>
          <cell r="C41">
            <v>10164563312</v>
          </cell>
          <cell r="D41" t="str">
            <v>ДРОЗДОВ Данил Игоревич</v>
          </cell>
          <cell r="E41">
            <v>41225</v>
          </cell>
          <cell r="F41" t="str">
            <v>2 ЮН</v>
          </cell>
          <cell r="G41" t="str">
            <v>Новосибирская область</v>
          </cell>
        </row>
        <row r="42">
          <cell r="A42">
            <v>20</v>
          </cell>
          <cell r="B42">
            <v>44</v>
          </cell>
          <cell r="C42">
            <v>0</v>
          </cell>
          <cell r="D42" t="str">
            <v>ХАЛИУЛЛИН Александр Артурович</v>
          </cell>
          <cell r="E42">
            <v>41464</v>
          </cell>
          <cell r="F42" t="str">
            <v>1 ЮН</v>
          </cell>
          <cell r="G42" t="str">
            <v>Новосибирская область</v>
          </cell>
        </row>
        <row r="43">
          <cell r="A43">
            <v>21</v>
          </cell>
          <cell r="B43">
            <v>42</v>
          </cell>
          <cell r="C43">
            <v>10164512283</v>
          </cell>
          <cell r="D43" t="str">
            <v>СТЕПИН Игорь Максимович</v>
          </cell>
          <cell r="E43">
            <v>41087</v>
          </cell>
          <cell r="F43" t="str">
            <v>2 ЮН</v>
          </cell>
          <cell r="G43" t="str">
            <v>Новосибирская область</v>
          </cell>
        </row>
        <row r="45">
          <cell r="A45" t="str">
            <v>ПОГОДНЫЕ УСЛОВИЯ</v>
          </cell>
          <cell r="G45" t="str">
            <v>СТАТИСТИКА ГОНКИ</v>
          </cell>
        </row>
        <row r="46">
          <cell r="A46" t="str">
            <v>Температура: +22</v>
          </cell>
          <cell r="G46" t="str">
            <v>Субъектов РФ:</v>
          </cell>
        </row>
        <row r="47">
          <cell r="A47" t="str">
            <v>Влажность: 84%</v>
          </cell>
          <cell r="G47" t="str">
            <v>Заявлено:</v>
          </cell>
        </row>
        <row r="48">
          <cell r="A48" t="str">
            <v>Осадки: ясно</v>
          </cell>
          <cell r="G48" t="str">
            <v>Стартовало:</v>
          </cell>
        </row>
        <row r="49">
          <cell r="A49" t="str">
            <v>Ветер: 2 м/с (ю/з)</v>
          </cell>
          <cell r="G49" t="str">
            <v>Финишировало:</v>
          </cell>
        </row>
        <row r="50">
          <cell r="G50" t="str">
            <v>Лимит времени:</v>
          </cell>
        </row>
        <row r="51">
          <cell r="G51" t="str">
            <v>Н. финишировало:</v>
          </cell>
        </row>
        <row r="52">
          <cell r="G52" t="str">
            <v>Дисквалифицировано:</v>
          </cell>
        </row>
        <row r="53">
          <cell r="G53" t="str">
            <v>Н. стартовало:</v>
          </cell>
        </row>
        <row r="55">
          <cell r="A55" t="str">
            <v>ТЕХНИЧЕСКИЙ ДЕЛЕГАТ</v>
          </cell>
          <cell r="D55" t="str">
            <v>ГЛАВНЫЙ СУДЬЯ</v>
          </cell>
        </row>
        <row r="62">
          <cell r="D62" t="str">
            <v xml:space="preserve">ДОЦЕНКО С.А. (ВК, г. ОМСК) 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15-16 ЛЕТ</v>
          </cell>
        </row>
        <row r="13">
          <cell r="A13" t="str">
            <v>МЕСТО ПРОВЕДЕНИЯ: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66</v>
          </cell>
          <cell r="C23">
            <v>10159544166</v>
          </cell>
          <cell r="D23" t="str">
            <v>ДАНИЛЬЧЕНКО Тимофей Вячеславович</v>
          </cell>
          <cell r="E23">
            <v>40528</v>
          </cell>
          <cell r="F23" t="str">
            <v>2 ЮН</v>
          </cell>
          <cell r="G23" t="str">
            <v>Новосибирская область</v>
          </cell>
        </row>
        <row r="24">
          <cell r="A24">
            <v>2</v>
          </cell>
          <cell r="B24">
            <v>52</v>
          </cell>
          <cell r="C24">
            <v>10148878311</v>
          </cell>
          <cell r="D24" t="str">
            <v>БЫКОВ Глеб Артурович</v>
          </cell>
          <cell r="E24">
            <v>40322</v>
          </cell>
          <cell r="F24">
            <v>0</v>
          </cell>
          <cell r="G24" t="str">
            <v>Новосибирская область</v>
          </cell>
        </row>
        <row r="26">
          <cell r="A26" t="str">
            <v>ПОГОДНЫЕ УСЛОВИЯ</v>
          </cell>
          <cell r="G26" t="str">
            <v>СТАТИСТИКА ГОНКИ</v>
          </cell>
        </row>
        <row r="27">
          <cell r="A27" t="str">
            <v>Температура: +22</v>
          </cell>
          <cell r="G27" t="str">
            <v>Субъектов РФ:</v>
          </cell>
        </row>
        <row r="28">
          <cell r="A28" t="str">
            <v>Влажность: 84%</v>
          </cell>
          <cell r="G28" t="str">
            <v>Заявлено:</v>
          </cell>
        </row>
        <row r="29">
          <cell r="A29" t="str">
            <v>Осадки: ясно</v>
          </cell>
          <cell r="G29" t="str">
            <v>Стартовало:</v>
          </cell>
        </row>
        <row r="30">
          <cell r="A30" t="str">
            <v>Ветер: 2 м/с (ю/з)</v>
          </cell>
          <cell r="G30" t="str">
            <v>Финишировало:</v>
          </cell>
        </row>
        <row r="31">
          <cell r="G31" t="str">
            <v>Лимит времени:</v>
          </cell>
        </row>
        <row r="32">
          <cell r="G32" t="str">
            <v>Н. финишировало:</v>
          </cell>
        </row>
        <row r="33">
          <cell r="G33" t="str">
            <v>Дисквалифицировано:</v>
          </cell>
        </row>
        <row r="34">
          <cell r="G34" t="str">
            <v>Н. стартовало:</v>
          </cell>
        </row>
        <row r="36">
          <cell r="A36" t="str">
            <v>ТЕХНИЧЕСКИЙ ДЕЛЕГАТ</v>
          </cell>
          <cell r="D36" t="str">
            <v>ГЛАВНЫЙ СУДЬЯ</v>
          </cell>
        </row>
        <row r="43">
          <cell r="D43" t="str">
            <v xml:space="preserve">ДОЦЕНКО С.А. (ВК, г. ОМСК) 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ЮНИОРКИ 17-18 ЛЕТ</v>
          </cell>
        </row>
        <row r="14">
          <cell r="A14" t="str">
            <v>МЕСТО ПРОВЕДЕНИЯ: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12</v>
          </cell>
          <cell r="C24">
            <v>10114286996</v>
          </cell>
          <cell r="D24" t="str">
            <v>КРАСЮК Варвара Владимировна</v>
          </cell>
          <cell r="E24">
            <v>39383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2</v>
          </cell>
          <cell r="B25">
            <v>67</v>
          </cell>
          <cell r="C25">
            <v>10128500934</v>
          </cell>
          <cell r="D25" t="str">
            <v>ГЕРАСИМОВА Александра Павловна</v>
          </cell>
          <cell r="E25">
            <v>39652</v>
          </cell>
          <cell r="F25" t="str">
            <v>КМС</v>
          </cell>
          <cell r="G25" t="str">
            <v>Новосибирская область</v>
          </cell>
        </row>
        <row r="27">
          <cell r="A27" t="str">
            <v>ПОГОДНЫЕ УСЛОВИЯ</v>
          </cell>
        </row>
        <row r="28">
          <cell r="A28" t="str">
            <v>Температура: +22</v>
          </cell>
          <cell r="G28" t="str">
            <v>Субъектов РФ:</v>
          </cell>
        </row>
        <row r="29">
          <cell r="A29" t="str">
            <v>Влажность: 84%</v>
          </cell>
          <cell r="G29" t="str">
            <v>Заявлено:</v>
          </cell>
        </row>
        <row r="30">
          <cell r="A30" t="str">
            <v>Осадки: ясно</v>
          </cell>
          <cell r="G30" t="str">
            <v>Стартовало:</v>
          </cell>
        </row>
        <row r="31">
          <cell r="A31" t="str">
            <v>Ветер: 2 м/с (ю/з)</v>
          </cell>
          <cell r="G31" t="str">
            <v>Финишировало:</v>
          </cell>
        </row>
        <row r="32">
          <cell r="G32" t="str">
            <v>Лимит времени:</v>
          </cell>
        </row>
        <row r="33">
          <cell r="G33" t="str">
            <v>Н. финишировало:</v>
          </cell>
        </row>
        <row r="34">
          <cell r="G34" t="str">
            <v>Дисквалифицировано:</v>
          </cell>
        </row>
        <row r="35">
          <cell r="G35" t="str">
            <v>Н. стартовало:</v>
          </cell>
        </row>
        <row r="36">
          <cell r="A36" t="str">
            <v>ТЕХНИЧЕСКИЙ ДЕЛЕГАТ</v>
          </cell>
          <cell r="F36" t="str">
            <v>ГЛАВНЫЙ СУДЬЯ</v>
          </cell>
        </row>
        <row r="43">
          <cell r="F43" t="str">
            <v xml:space="preserve">ДОЦЕНКО С.А. (ВК, г. ОМСК) </v>
          </cell>
        </row>
      </sheetData>
      <sheetData sheetId="24">
        <row r="1">
          <cell r="A1" t="str">
            <v>г.Омск</v>
          </cell>
        </row>
        <row r="3">
          <cell r="A3" t="str">
            <v>РЕГИСТРАЦИЯ</v>
          </cell>
        </row>
        <row r="4">
          <cell r="B4" t="str">
            <v>№ уч-ка</v>
          </cell>
          <cell r="C4" t="str">
            <v>Ф.И.</v>
          </cell>
          <cell r="F4" t="str">
            <v>№ уч-ка</v>
          </cell>
          <cell r="G4" t="str">
            <v>Ф.И.</v>
          </cell>
        </row>
        <row r="5">
          <cell r="B5" t="str">
            <v>Свердловская обл.</v>
          </cell>
          <cell r="F5" t="str">
            <v>Тюменская обл.-2</v>
          </cell>
        </row>
        <row r="6">
          <cell r="A6">
            <v>1</v>
          </cell>
          <cell r="B6">
            <v>36</v>
          </cell>
          <cell r="C6" t="str">
            <v>САДЫКОВ Ильяс</v>
          </cell>
          <cell r="E6">
            <v>6</v>
          </cell>
          <cell r="F6">
            <v>46</v>
          </cell>
          <cell r="G6" t="str">
            <v>ТИХОНОВ Александр</v>
          </cell>
        </row>
        <row r="7">
          <cell r="B7">
            <v>37</v>
          </cell>
          <cell r="C7" t="str">
            <v>МЕЩЕРЯКОВ Илья</v>
          </cell>
          <cell r="F7">
            <v>47</v>
          </cell>
          <cell r="G7" t="str">
            <v>АНТОНОВ Владислав</v>
          </cell>
        </row>
        <row r="8">
          <cell r="B8">
            <v>38</v>
          </cell>
          <cell r="C8" t="str">
            <v>САННИКОВ Евгений</v>
          </cell>
          <cell r="F8">
            <v>48</v>
          </cell>
          <cell r="G8" t="str">
            <v>МИХАЙЛОВ Даниил</v>
          </cell>
        </row>
        <row r="9">
          <cell r="B9">
            <v>39</v>
          </cell>
          <cell r="C9" t="str">
            <v>АНДРОСЕНКО Егор</v>
          </cell>
          <cell r="F9">
            <v>49</v>
          </cell>
          <cell r="G9" t="str">
            <v>ЗОММЕР Максим</v>
          </cell>
        </row>
        <row r="10">
          <cell r="B10">
            <v>40</v>
          </cell>
          <cell r="C10" t="str">
            <v>НАГОРНОВ Богдан</v>
          </cell>
          <cell r="F10">
            <v>50</v>
          </cell>
          <cell r="G10" t="str">
            <v>МАТВЕЕВ Никита</v>
          </cell>
        </row>
        <row r="11">
          <cell r="B11" t="str">
            <v>Омская обл. - 1</v>
          </cell>
          <cell r="F11" t="str">
            <v>Омская обл.- 2</v>
          </cell>
        </row>
        <row r="12">
          <cell r="A12">
            <v>2</v>
          </cell>
          <cell r="B12">
            <v>1</v>
          </cell>
          <cell r="C12" t="str">
            <v>ХРИСТОЛЮБОВ Павел</v>
          </cell>
          <cell r="E12">
            <v>7</v>
          </cell>
          <cell r="F12">
            <v>7</v>
          </cell>
          <cell r="G12" t="str">
            <v>КУЗНЕЦОВ Александр</v>
          </cell>
        </row>
        <row r="13">
          <cell r="B13">
            <v>2</v>
          </cell>
          <cell r="C13" t="str">
            <v>КУЛАГИН Глеб</v>
          </cell>
          <cell r="F13">
            <v>8</v>
          </cell>
          <cell r="G13" t="str">
            <v>ДОЦЕНКО Никита</v>
          </cell>
        </row>
        <row r="14">
          <cell r="B14">
            <v>3</v>
          </cell>
          <cell r="C14" t="str">
            <v>ШКРЯБИН Арсен</v>
          </cell>
          <cell r="F14">
            <v>9</v>
          </cell>
          <cell r="G14" t="str">
            <v>МУХАМАДЕЕВ Рашид</v>
          </cell>
        </row>
        <row r="15">
          <cell r="B15">
            <v>4</v>
          </cell>
          <cell r="C15" t="str">
            <v>ПРИДАТЧЕНКО Егор</v>
          </cell>
          <cell r="F15">
            <v>10</v>
          </cell>
          <cell r="G15" t="str">
            <v>БУТРИК Егор</v>
          </cell>
        </row>
        <row r="16">
          <cell r="B16">
            <v>5</v>
          </cell>
          <cell r="C16" t="str">
            <v>КАЗАК Максим</v>
          </cell>
          <cell r="F16">
            <v>11</v>
          </cell>
          <cell r="G16" t="str">
            <v>БАДИНОВ Сергей</v>
          </cell>
        </row>
        <row r="17">
          <cell r="B17">
            <v>6</v>
          </cell>
          <cell r="C17" t="str">
            <v>БЕЛОУСОВ Иван</v>
          </cell>
          <cell r="F17">
            <v>12</v>
          </cell>
          <cell r="G17" t="str">
            <v>ПРИДАТЧЕНКО Роман</v>
          </cell>
        </row>
        <row r="18">
          <cell r="B18" t="str">
            <v>Тюменская обл.-1</v>
          </cell>
          <cell r="F18" t="str">
            <v>Омская обл.- 5</v>
          </cell>
        </row>
        <row r="19">
          <cell r="A19">
            <v>3</v>
          </cell>
          <cell r="B19">
            <v>41</v>
          </cell>
          <cell r="C19" t="str">
            <v>СЕЛЕЗНЕВ Илья</v>
          </cell>
          <cell r="E19">
            <v>8</v>
          </cell>
          <cell r="F19">
            <v>22</v>
          </cell>
          <cell r="G19" t="str">
            <v>СУХОБОКОВ Дмитрий</v>
          </cell>
        </row>
        <row r="20">
          <cell r="B20">
            <v>42</v>
          </cell>
          <cell r="C20" t="str">
            <v>СУГАК Дмитрий</v>
          </cell>
          <cell r="F20">
            <v>23</v>
          </cell>
          <cell r="G20" t="str">
            <v>САВЕНКОВ Максим</v>
          </cell>
        </row>
        <row r="21">
          <cell r="B21">
            <v>43</v>
          </cell>
          <cell r="C21" t="str">
            <v>ПОЛОЗКОВ Никита</v>
          </cell>
          <cell r="F21">
            <v>24</v>
          </cell>
          <cell r="G21" t="str">
            <v>ДЕВЯТКОВ Андрей</v>
          </cell>
        </row>
        <row r="22">
          <cell r="B22">
            <v>44</v>
          </cell>
          <cell r="C22" t="str">
            <v>СОЛОБОЕВ Денис</v>
          </cell>
          <cell r="F22">
            <v>25</v>
          </cell>
          <cell r="G22" t="str">
            <v>САДЫКОВ Игнат</v>
          </cell>
        </row>
        <row r="23">
          <cell r="B23">
            <v>45</v>
          </cell>
          <cell r="C23" t="str">
            <v>ТОБОЛКИН Артем</v>
          </cell>
          <cell r="F23">
            <v>26</v>
          </cell>
          <cell r="G23" t="str">
            <v>ПРОСКУРНЯ Евгений</v>
          </cell>
        </row>
        <row r="24">
          <cell r="F24">
            <v>27</v>
          </cell>
          <cell r="G24" t="str">
            <v>ПРОСКУРНЯ Максим</v>
          </cell>
        </row>
        <row r="25">
          <cell r="B25" t="str">
            <v>Новосибирская обл.-1</v>
          </cell>
          <cell r="F25" t="str">
            <v>Новосибирская обл.-2</v>
          </cell>
        </row>
        <row r="26">
          <cell r="A26">
            <v>4</v>
          </cell>
          <cell r="B26">
            <v>51</v>
          </cell>
          <cell r="C26" t="str">
            <v>КНЯЗЕВ Егор</v>
          </cell>
          <cell r="E26">
            <v>9</v>
          </cell>
          <cell r="F26">
            <v>28</v>
          </cell>
          <cell r="G26" t="str">
            <v>МАСЛЮК Вениамин</v>
          </cell>
        </row>
        <row r="27">
          <cell r="B27">
            <v>52</v>
          </cell>
          <cell r="C27" t="str">
            <v>ГОЛОВИН Егор</v>
          </cell>
          <cell r="F27">
            <v>29</v>
          </cell>
          <cell r="G27" t="str">
            <v>ГЕРМАН Владимир</v>
          </cell>
        </row>
        <row r="28">
          <cell r="B28">
            <v>53</v>
          </cell>
          <cell r="C28" t="str">
            <v>ГРЕЧКИН Дмитрий</v>
          </cell>
          <cell r="F28">
            <v>30</v>
          </cell>
          <cell r="G28" t="str">
            <v>КОНОНОВ Илья</v>
          </cell>
        </row>
        <row r="29">
          <cell r="B29">
            <v>54</v>
          </cell>
          <cell r="C29" t="str">
            <v>ЗЫКОВ Николай</v>
          </cell>
          <cell r="F29">
            <v>31</v>
          </cell>
          <cell r="G29" t="str">
            <v>СЕМЬЯНОВ Александр</v>
          </cell>
        </row>
        <row r="30">
          <cell r="B30">
            <v>55</v>
          </cell>
          <cell r="C30" t="str">
            <v>ПУХОРЕВ Алексей</v>
          </cell>
          <cell r="F30">
            <v>32</v>
          </cell>
          <cell r="G30" t="str">
            <v>ЛУЦЮК Владислав</v>
          </cell>
        </row>
        <row r="31">
          <cell r="B31">
            <v>56</v>
          </cell>
          <cell r="C31" t="str">
            <v>КНЯЗЕВ Кирилл</v>
          </cell>
          <cell r="F31">
            <v>34</v>
          </cell>
          <cell r="G31" t="str">
            <v>ШУШПАНОВ Данила</v>
          </cell>
        </row>
        <row r="32">
          <cell r="F32">
            <v>35</v>
          </cell>
          <cell r="G32" t="str">
            <v>МАСАЛЫГИН Максим</v>
          </cell>
        </row>
        <row r="33">
          <cell r="B33" t="str">
            <v>Кемеровская обл.</v>
          </cell>
          <cell r="F33" t="str">
            <v>Омская обл.- 3</v>
          </cell>
        </row>
        <row r="34">
          <cell r="A34">
            <v>5</v>
          </cell>
          <cell r="B34">
            <v>57</v>
          </cell>
          <cell r="C34" t="str">
            <v>АНДРИЕНКО Тимофей</v>
          </cell>
          <cell r="E34">
            <v>10</v>
          </cell>
          <cell r="F34">
            <v>13</v>
          </cell>
          <cell r="G34" t="str">
            <v>КАЛЮГА Иван</v>
          </cell>
        </row>
        <row r="35">
          <cell r="B35">
            <v>58</v>
          </cell>
          <cell r="C35" t="str">
            <v>КОВАЛЕНКО Дмитрий</v>
          </cell>
          <cell r="F35">
            <v>14</v>
          </cell>
          <cell r="G35" t="str">
            <v>ТЫМЧЕНКО Владислав</v>
          </cell>
        </row>
        <row r="36">
          <cell r="B36">
            <v>59</v>
          </cell>
          <cell r="C36" t="str">
            <v>КАРУЛЯ Роман</v>
          </cell>
          <cell r="F36">
            <v>15</v>
          </cell>
          <cell r="G36" t="str">
            <v>ГАСПАРЯН Артур</v>
          </cell>
        </row>
        <row r="37">
          <cell r="B37">
            <v>60</v>
          </cell>
          <cell r="C37" t="str">
            <v>КОНОНЕНКО Максим</v>
          </cell>
          <cell r="F37">
            <v>16</v>
          </cell>
          <cell r="G37" t="str">
            <v>СААКОВ Иван</v>
          </cell>
        </row>
        <row r="38">
          <cell r="B38">
            <v>61</v>
          </cell>
          <cell r="C38" t="str">
            <v>МАКАРОВ Георгий</v>
          </cell>
        </row>
        <row r="39">
          <cell r="B39">
            <v>62</v>
          </cell>
          <cell r="C39" t="str">
            <v>КАРЧЕВСКИЙ Илья</v>
          </cell>
        </row>
        <row r="40">
          <cell r="F40" t="str">
            <v>Омская обл.- 4</v>
          </cell>
        </row>
        <row r="41">
          <cell r="F41">
            <v>17</v>
          </cell>
          <cell r="G41" t="str">
            <v>МАРТЫНОВ Евгений</v>
          </cell>
        </row>
        <row r="42">
          <cell r="E42">
            <v>11</v>
          </cell>
          <cell r="F42">
            <v>18</v>
          </cell>
          <cell r="G42" t="str">
            <v>ИГНАТЬЕВ Тимофей</v>
          </cell>
        </row>
        <row r="43">
          <cell r="F43">
            <v>19</v>
          </cell>
          <cell r="G43" t="str">
            <v>ДОКШИН Андрей</v>
          </cell>
        </row>
        <row r="44">
          <cell r="F44">
            <v>20</v>
          </cell>
          <cell r="G44" t="str">
            <v>КЕЗЬ Федор</v>
          </cell>
        </row>
        <row r="45">
          <cell r="F45">
            <v>21</v>
          </cell>
          <cell r="G45" t="str">
            <v>ГОДЗИН Александр</v>
          </cell>
        </row>
        <row r="46">
          <cell r="F46">
            <v>33</v>
          </cell>
          <cell r="G46" t="str">
            <v>ШАПКИН Егор</v>
          </cell>
        </row>
        <row r="47">
          <cell r="B47" t="str">
            <v>Омская обл.- 2</v>
          </cell>
        </row>
        <row r="48">
          <cell r="B48">
            <v>7</v>
          </cell>
          <cell r="C48" t="str">
            <v>КУЗНЕЦОВ Александр</v>
          </cell>
        </row>
        <row r="49">
          <cell r="B49">
            <v>8</v>
          </cell>
          <cell r="C49" t="str">
            <v>ДОЦЕНКО Никита</v>
          </cell>
        </row>
        <row r="50">
          <cell r="B50">
            <v>9</v>
          </cell>
          <cell r="C50" t="str">
            <v>МУХАМАДЕЕВ Рашид</v>
          </cell>
        </row>
        <row r="51">
          <cell r="B51">
            <v>10</v>
          </cell>
          <cell r="C51" t="str">
            <v>БУТРИК Егор</v>
          </cell>
        </row>
        <row r="52">
          <cell r="B52">
            <v>11</v>
          </cell>
          <cell r="C52" t="str">
            <v>БАДИНОВ Сергей</v>
          </cell>
        </row>
        <row r="53">
          <cell r="B53">
            <v>12</v>
          </cell>
          <cell r="C53" t="str">
            <v>ПРИДАТЧЕНКО Роман</v>
          </cell>
        </row>
        <row r="54">
          <cell r="B54" t="str">
            <v>Омская обл.- 5</v>
          </cell>
        </row>
        <row r="55">
          <cell r="B55">
            <v>22</v>
          </cell>
          <cell r="C55" t="str">
            <v>СУХОБОКОВ Дмитрий</v>
          </cell>
        </row>
        <row r="56">
          <cell r="B56">
            <v>23</v>
          </cell>
          <cell r="C56" t="str">
            <v>САВЕНКОВ Максим</v>
          </cell>
        </row>
        <row r="57">
          <cell r="B57">
            <v>24</v>
          </cell>
          <cell r="C57" t="str">
            <v>ДЕВЯТКОВ Андрей</v>
          </cell>
        </row>
        <row r="58">
          <cell r="B58">
            <v>25</v>
          </cell>
          <cell r="C58" t="str">
            <v>САДЫКОВ Игнат</v>
          </cell>
        </row>
        <row r="59">
          <cell r="B59">
            <v>26</v>
          </cell>
          <cell r="C59" t="str">
            <v>ПРОСКУРНЯ Евгений</v>
          </cell>
        </row>
        <row r="60">
          <cell r="B60">
            <v>27</v>
          </cell>
          <cell r="C60" t="str">
            <v>ПРОСКУРНЯ Максим</v>
          </cell>
        </row>
        <row r="61">
          <cell r="B61" t="str">
            <v>Новосибирская обл.-2</v>
          </cell>
        </row>
        <row r="62">
          <cell r="B62">
            <v>28</v>
          </cell>
          <cell r="C62" t="str">
            <v>МАСЛЮК Вениамин</v>
          </cell>
        </row>
        <row r="63">
          <cell r="B63">
            <v>29</v>
          </cell>
          <cell r="C63" t="str">
            <v>ГЕРМАН Владимир</v>
          </cell>
        </row>
        <row r="64">
          <cell r="B64">
            <v>30</v>
          </cell>
          <cell r="C64" t="str">
            <v>КОНОНОВ Илья</v>
          </cell>
        </row>
        <row r="65">
          <cell r="B65">
            <v>31</v>
          </cell>
          <cell r="C65" t="str">
            <v>СЕМЬЯНОВ Александр</v>
          </cell>
        </row>
        <row r="66">
          <cell r="B66">
            <v>32</v>
          </cell>
          <cell r="C66" t="str">
            <v>ЛУЦЮК Владислав</v>
          </cell>
        </row>
        <row r="67">
          <cell r="B67">
            <v>34</v>
          </cell>
          <cell r="C67" t="str">
            <v>ШУШПАНОВ Данила</v>
          </cell>
        </row>
        <row r="68">
          <cell r="B68">
            <v>35</v>
          </cell>
          <cell r="C68" t="str">
            <v>МАСАЛЫГИН Максим</v>
          </cell>
        </row>
        <row r="69">
          <cell r="B69" t="str">
            <v>Омская обл.- 3</v>
          </cell>
        </row>
        <row r="70">
          <cell r="B70">
            <v>13</v>
          </cell>
          <cell r="C70" t="str">
            <v>КАЛЮГА Иван</v>
          </cell>
        </row>
        <row r="71">
          <cell r="B71">
            <v>14</v>
          </cell>
          <cell r="C71" t="str">
            <v>ТЫМЧЕНКО Владислав</v>
          </cell>
        </row>
        <row r="72">
          <cell r="B72">
            <v>15</v>
          </cell>
          <cell r="C72" t="str">
            <v>ГАСПАРЯН Артур</v>
          </cell>
        </row>
        <row r="73">
          <cell r="B73">
            <v>16</v>
          </cell>
          <cell r="C73" t="str">
            <v>СААКОВ Иван</v>
          </cell>
        </row>
        <row r="76">
          <cell r="B76" t="str">
            <v>Омская обл.- 4</v>
          </cell>
        </row>
        <row r="77">
          <cell r="B77">
            <v>17</v>
          </cell>
          <cell r="C77" t="str">
            <v>МАРТЫНОВ Евгений</v>
          </cell>
        </row>
        <row r="78">
          <cell r="B78">
            <v>18</v>
          </cell>
          <cell r="C78" t="str">
            <v>ИГНАТЬЕВ Тимофей</v>
          </cell>
        </row>
        <row r="79">
          <cell r="B79">
            <v>19</v>
          </cell>
          <cell r="C79" t="str">
            <v>ДОКШИН Андрей</v>
          </cell>
        </row>
        <row r="80">
          <cell r="B80">
            <v>20</v>
          </cell>
          <cell r="C80" t="str">
            <v>КЕЗЬ Федор</v>
          </cell>
        </row>
        <row r="81">
          <cell r="B81">
            <v>21</v>
          </cell>
          <cell r="C81" t="str">
            <v>ГОДЗИН Александр</v>
          </cell>
        </row>
        <row r="82">
          <cell r="B82">
            <v>33</v>
          </cell>
          <cell r="C82" t="str">
            <v>ШАПКИН Егор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1-го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12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10164811670</v>
          </cell>
          <cell r="D24">
            <v>41667</v>
          </cell>
          <cell r="E24" t="str">
            <v>ЦАРЕВА Ольга Романовна</v>
          </cell>
          <cell r="F24" t="str">
            <v>2 ЮН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36</v>
          </cell>
          <cell r="C26">
            <v>10129901875</v>
          </cell>
          <cell r="D26">
            <v>40068</v>
          </cell>
          <cell r="E26" t="str">
            <v>НЕМЧАНИНОВ Алексей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4</v>
          </cell>
          <cell r="C27">
            <v>10149843863</v>
          </cell>
          <cell r="D27">
            <v>40297</v>
          </cell>
          <cell r="E27" t="str">
            <v>ЕФРЕМОВА Карина Владимировна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1</v>
          </cell>
          <cell r="C28">
            <v>10133001633</v>
          </cell>
          <cell r="D28">
            <v>39649</v>
          </cell>
          <cell r="E28" t="str">
            <v>СПЕСИВЦЕВ Михаил Алексеевич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3</v>
          </cell>
          <cell r="C29">
            <v>10137061485</v>
          </cell>
          <cell r="D29">
            <v>40480</v>
          </cell>
          <cell r="E29" t="str">
            <v>ЛЕОНОВ Степан Антонович</v>
          </cell>
          <cell r="F29" t="str">
            <v>КМС</v>
          </cell>
          <cell r="G29" t="str">
            <v>Кемеровская область</v>
          </cell>
        </row>
        <row r="30">
          <cell r="A30">
            <v>7</v>
          </cell>
          <cell r="B30">
            <v>42</v>
          </cell>
          <cell r="C30">
            <v>10164512283</v>
          </cell>
          <cell r="D30">
            <v>41087</v>
          </cell>
          <cell r="E30" t="str">
            <v>СТЕПИН Игорь Максимович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5</v>
          </cell>
          <cell r="C31">
            <v>10165112673</v>
          </cell>
          <cell r="D31">
            <v>40111</v>
          </cell>
          <cell r="E31" t="str">
            <v>ГРУДИНИН Егор Артемович</v>
          </cell>
          <cell r="F31" t="str">
            <v>2 СР</v>
          </cell>
          <cell r="G31" t="str">
            <v>Кемеровская область</v>
          </cell>
        </row>
        <row r="32">
          <cell r="A32">
            <v>9</v>
          </cell>
          <cell r="B32">
            <v>41</v>
          </cell>
          <cell r="C32">
            <v>10164563312</v>
          </cell>
          <cell r="D32">
            <v>41225</v>
          </cell>
          <cell r="E32" t="str">
            <v>ДРОЗДОВ Данил Игоревич</v>
          </cell>
          <cell r="F32" t="str">
            <v>2 ЮН</v>
          </cell>
          <cell r="G32" t="str">
            <v>Новосибирская область</v>
          </cell>
        </row>
        <row r="33">
          <cell r="A33">
            <v>10</v>
          </cell>
          <cell r="B33">
            <v>6</v>
          </cell>
          <cell r="C33">
            <v>10156937694</v>
          </cell>
          <cell r="D33">
            <v>40710</v>
          </cell>
          <cell r="E33" t="str">
            <v>ШУБИНА Анна Павловна</v>
          </cell>
          <cell r="F33" t="str">
            <v>1 СР</v>
          </cell>
          <cell r="G33" t="str">
            <v>Кемеровская область</v>
          </cell>
        </row>
        <row r="34">
          <cell r="A34">
            <v>11</v>
          </cell>
          <cell r="B34">
            <v>37</v>
          </cell>
          <cell r="C34">
            <v>10146252641</v>
          </cell>
          <cell r="D34">
            <v>40643</v>
          </cell>
          <cell r="E34" t="str">
            <v>ПОНАМАРЕВ Кирилл Николаевич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10</v>
          </cell>
          <cell r="C35">
            <v>0</v>
          </cell>
          <cell r="D35">
            <v>41192</v>
          </cell>
          <cell r="E35" t="str">
            <v>ФЕДОСОВ Федор Эдуардович</v>
          </cell>
          <cell r="F35" t="str">
            <v>3 СР</v>
          </cell>
          <cell r="G35" t="str">
            <v>Кемеровская область</v>
          </cell>
        </row>
        <row r="36">
          <cell r="A36">
            <v>13</v>
          </cell>
          <cell r="B36">
            <v>40</v>
          </cell>
          <cell r="C36">
            <v>10164567958</v>
          </cell>
          <cell r="D36">
            <v>41440</v>
          </cell>
          <cell r="E36" t="str">
            <v>ДМИТРИЕВ Роман Сергеевич</v>
          </cell>
          <cell r="F36" t="str">
            <v>2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52</v>
          </cell>
          <cell r="C37">
            <v>10148878311</v>
          </cell>
          <cell r="D37">
            <v>40322</v>
          </cell>
          <cell r="E37" t="str">
            <v>БЫКОВ Глеб Артурович</v>
          </cell>
          <cell r="F37">
            <v>0</v>
          </cell>
          <cell r="G37" t="str">
            <v>Новосибирская область</v>
          </cell>
        </row>
        <row r="38">
          <cell r="A38">
            <v>15</v>
          </cell>
          <cell r="B38">
            <v>51</v>
          </cell>
          <cell r="C38">
            <v>10140354435</v>
          </cell>
          <cell r="D38">
            <v>39903</v>
          </cell>
          <cell r="E38" t="str">
            <v>ТЕТЕНКОВ Трофим Евгеньевич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55</v>
          </cell>
          <cell r="C39">
            <v>10159471923</v>
          </cell>
          <cell r="D39">
            <v>40633</v>
          </cell>
          <cell r="E39" t="str">
            <v>МАРИСКИНА Стана Артемовна</v>
          </cell>
          <cell r="F39" t="str">
            <v>2 СР</v>
          </cell>
          <cell r="G39" t="str">
            <v>Новосибирская область</v>
          </cell>
        </row>
        <row r="40">
          <cell r="A40">
            <v>17</v>
          </cell>
          <cell r="B40">
            <v>59</v>
          </cell>
          <cell r="C40">
            <v>10154047300</v>
          </cell>
          <cell r="D40">
            <v>40422</v>
          </cell>
          <cell r="E40" t="str">
            <v>ТИМОШЕНКО Александра Михайловна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2</v>
          </cell>
          <cell r="C41">
            <v>10149837294</v>
          </cell>
          <cell r="D41">
            <v>39867</v>
          </cell>
          <cell r="E41" t="str">
            <v>ПЕЧЕРИН Дмитрий Владиславович</v>
          </cell>
          <cell r="F41" t="str">
            <v>КМС</v>
          </cell>
          <cell r="G41" t="str">
            <v>Кемеровская область</v>
          </cell>
        </row>
        <row r="42">
          <cell r="A42">
            <v>19</v>
          </cell>
          <cell r="B42">
            <v>54</v>
          </cell>
          <cell r="C42">
            <v>0</v>
          </cell>
          <cell r="D42">
            <v>41518</v>
          </cell>
          <cell r="E42" t="str">
            <v>ЖИРНОВ Артем Иванович</v>
          </cell>
          <cell r="F42" t="str">
            <v>2 ЮН</v>
          </cell>
          <cell r="G42" t="str">
            <v>Новосибирская область</v>
          </cell>
        </row>
        <row r="43">
          <cell r="A43">
            <v>20</v>
          </cell>
          <cell r="B43">
            <v>60</v>
          </cell>
          <cell r="C43">
            <v>10154047296</v>
          </cell>
          <cell r="D43">
            <v>40304</v>
          </cell>
          <cell r="E43" t="str">
            <v>ИВАНОВА Полина Андреевна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21</v>
          </cell>
          <cell r="B44">
            <v>49</v>
          </cell>
          <cell r="C44">
            <v>10117596114</v>
          </cell>
          <cell r="D44">
            <v>39367</v>
          </cell>
          <cell r="E44" t="str">
            <v>ЗЫКОВ Николай Андреевич</v>
          </cell>
          <cell r="F44" t="str">
            <v>КМС</v>
          </cell>
          <cell r="G44" t="str">
            <v>Новосибирская область</v>
          </cell>
        </row>
        <row r="45">
          <cell r="A45">
            <v>22</v>
          </cell>
          <cell r="B45">
            <v>50</v>
          </cell>
          <cell r="C45">
            <v>10128428283</v>
          </cell>
          <cell r="D45">
            <v>39257</v>
          </cell>
          <cell r="E45" t="str">
            <v>ЛУЦЮК Владислав Юрьевич</v>
          </cell>
          <cell r="F45" t="str">
            <v>КМС</v>
          </cell>
          <cell r="G45" t="str">
            <v>Новосибирская область</v>
          </cell>
        </row>
        <row r="46">
          <cell r="A46">
            <v>23</v>
          </cell>
          <cell r="B46">
            <v>58</v>
          </cell>
          <cell r="C46">
            <v>10148787573</v>
          </cell>
          <cell r="D46">
            <v>40856</v>
          </cell>
          <cell r="E46" t="str">
            <v>УЛЬЯНОВ Михаил Александрович</v>
          </cell>
          <cell r="F46" t="str">
            <v>2 ЮН</v>
          </cell>
          <cell r="G46" t="str">
            <v>Новосибирская область</v>
          </cell>
        </row>
        <row r="47">
          <cell r="A47">
            <v>24</v>
          </cell>
          <cell r="B47">
            <v>23</v>
          </cell>
          <cell r="C47">
            <v>10141013934</v>
          </cell>
          <cell r="D47">
            <v>40016</v>
          </cell>
          <cell r="E47" t="str">
            <v>БЕЛОБОРОДОВ Вячеслав Ильич</v>
          </cell>
          <cell r="F47" t="str">
            <v>КМС</v>
          </cell>
          <cell r="G47" t="str">
            <v>Новосибирская область</v>
          </cell>
        </row>
        <row r="48">
          <cell r="A48">
            <v>25</v>
          </cell>
          <cell r="B48">
            <v>53</v>
          </cell>
          <cell r="C48">
            <v>10148667941</v>
          </cell>
          <cell r="D48">
            <v>40565</v>
          </cell>
          <cell r="E48" t="str">
            <v>ЕВДОКИМОВ Матвей Иванович</v>
          </cell>
          <cell r="F48" t="str">
            <v>2 СР</v>
          </cell>
          <cell r="G48" t="str">
            <v>Новосибирская область</v>
          </cell>
        </row>
        <row r="49">
          <cell r="A49">
            <v>26</v>
          </cell>
          <cell r="B49">
            <v>57</v>
          </cell>
          <cell r="C49">
            <v>10158887802</v>
          </cell>
          <cell r="D49">
            <v>40951</v>
          </cell>
          <cell r="E49" t="str">
            <v>РУДАКОВ Роман Дмитриевич</v>
          </cell>
          <cell r="F49" t="str">
            <v>3 ЮН</v>
          </cell>
          <cell r="G49" t="str">
            <v>Новосибирская область</v>
          </cell>
        </row>
        <row r="50">
          <cell r="A50">
            <v>27</v>
          </cell>
          <cell r="B50">
            <v>43</v>
          </cell>
          <cell r="C50">
            <v>10146252439</v>
          </cell>
          <cell r="D50">
            <v>41138</v>
          </cell>
          <cell r="E50" t="str">
            <v>ПУДОВ Артур Иванович</v>
          </cell>
          <cell r="F50" t="str">
            <v>1 СР</v>
          </cell>
          <cell r="G50" t="str">
            <v>Новосибирская область</v>
          </cell>
        </row>
        <row r="51">
          <cell r="A51">
            <v>28</v>
          </cell>
          <cell r="B51">
            <v>62</v>
          </cell>
          <cell r="C51">
            <v>10127677242</v>
          </cell>
          <cell r="D51">
            <v>39474</v>
          </cell>
          <cell r="E51" t="str">
            <v>ПОКРОВСКИЙ Владислав Михайлович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29</v>
          </cell>
          <cell r="B52">
            <v>44</v>
          </cell>
          <cell r="C52">
            <v>0</v>
          </cell>
          <cell r="D52">
            <v>41464</v>
          </cell>
          <cell r="E52" t="str">
            <v>ХАЛИУЛЛИН Александр Артурович</v>
          </cell>
          <cell r="F52" t="str">
            <v>1 ЮН</v>
          </cell>
          <cell r="G52" t="str">
            <v>Новосибирская область</v>
          </cell>
        </row>
        <row r="53">
          <cell r="A53">
            <v>30</v>
          </cell>
          <cell r="B53">
            <v>48</v>
          </cell>
          <cell r="C53">
            <v>10143130554</v>
          </cell>
          <cell r="D53">
            <v>40394</v>
          </cell>
          <cell r="E53" t="str">
            <v>РУДЕНКО Маргарита Андреевна</v>
          </cell>
          <cell r="F53" t="str">
            <v>КМС</v>
          </cell>
          <cell r="G53" t="str">
            <v>Новосибирская область</v>
          </cell>
        </row>
        <row r="54">
          <cell r="A54">
            <v>31</v>
          </cell>
          <cell r="B54">
            <v>45</v>
          </cell>
          <cell r="C54">
            <v>0</v>
          </cell>
          <cell r="D54">
            <v>40886</v>
          </cell>
          <cell r="E54" t="str">
            <v>НИТЧЕНКО Артем Вячеславович</v>
          </cell>
          <cell r="F54" t="str">
            <v>3 СР</v>
          </cell>
          <cell r="G54" t="str">
            <v>Новосибирская область</v>
          </cell>
        </row>
        <row r="55">
          <cell r="A55">
            <v>32</v>
          </cell>
          <cell r="B55">
            <v>27</v>
          </cell>
          <cell r="C55">
            <v>10164812074</v>
          </cell>
          <cell r="D55">
            <v>40707</v>
          </cell>
          <cell r="E55" t="str">
            <v>ТЮПАНОВ Семен Николаевич</v>
          </cell>
          <cell r="F55" t="str">
            <v>2 СР</v>
          </cell>
          <cell r="G55" t="str">
            <v>Новосибирская область</v>
          </cell>
        </row>
        <row r="56">
          <cell r="A56">
            <v>33</v>
          </cell>
          <cell r="B56">
            <v>56</v>
          </cell>
          <cell r="C56">
            <v>10131541175</v>
          </cell>
          <cell r="D56">
            <v>40633</v>
          </cell>
          <cell r="E56" t="str">
            <v>ПОВИСОК Роман Юрьевич</v>
          </cell>
          <cell r="F56" t="str">
            <v>1 ЮН</v>
          </cell>
          <cell r="G56" t="str">
            <v>Новосибирская область</v>
          </cell>
        </row>
        <row r="57">
          <cell r="A57">
            <v>34</v>
          </cell>
          <cell r="B57">
            <v>30</v>
          </cell>
          <cell r="C57">
            <v>10130118511</v>
          </cell>
          <cell r="D57">
            <v>39785</v>
          </cell>
          <cell r="E57" t="str">
            <v>ШАПКИН Егор Иванович</v>
          </cell>
          <cell r="F57" t="str">
            <v>1 СР</v>
          </cell>
          <cell r="G57" t="str">
            <v>Новосибирская область</v>
          </cell>
        </row>
        <row r="58">
          <cell r="A58">
            <v>35</v>
          </cell>
          <cell r="B58">
            <v>35</v>
          </cell>
          <cell r="C58">
            <v>10153618678</v>
          </cell>
          <cell r="E58" t="str">
            <v>СТУДЕНКОВА Ярослава Петровна</v>
          </cell>
          <cell r="F58" t="str">
            <v>2 СР</v>
          </cell>
          <cell r="G58" t="str">
            <v>Новосибирская область</v>
          </cell>
        </row>
        <row r="59">
          <cell r="A59">
            <v>36</v>
          </cell>
          <cell r="B59">
            <v>28</v>
          </cell>
          <cell r="C59">
            <v>10143132675</v>
          </cell>
          <cell r="D59">
            <v>40219</v>
          </cell>
          <cell r="E59" t="str">
            <v>ГОРСКИЙ Петр Александрович</v>
          </cell>
          <cell r="F59" t="str">
            <v>1 СР</v>
          </cell>
          <cell r="G59" t="str">
            <v>Новосибирская область</v>
          </cell>
        </row>
        <row r="60">
          <cell r="A60">
            <v>37</v>
          </cell>
          <cell r="B60">
            <v>15</v>
          </cell>
          <cell r="C60">
            <v>0</v>
          </cell>
          <cell r="D60">
            <v>40753</v>
          </cell>
          <cell r="E60" t="str">
            <v>ЛЕДОМСКИЙ Андрей Александрович</v>
          </cell>
          <cell r="F60" t="str">
            <v>1 ЮН</v>
          </cell>
          <cell r="G60" t="str">
            <v>Кемеровская область</v>
          </cell>
        </row>
        <row r="61">
          <cell r="A61">
            <v>38</v>
          </cell>
          <cell r="B61">
            <v>31</v>
          </cell>
          <cell r="C61">
            <v>10146253348</v>
          </cell>
          <cell r="D61">
            <v>40406</v>
          </cell>
          <cell r="E61" t="str">
            <v>СИНИЦЫН Игорь Дмитриевич</v>
          </cell>
          <cell r="F61" t="str">
            <v>2 СР</v>
          </cell>
          <cell r="G61" t="str">
            <v>Новосибирская область</v>
          </cell>
        </row>
        <row r="62">
          <cell r="A62">
            <v>39</v>
          </cell>
          <cell r="B62">
            <v>8</v>
          </cell>
          <cell r="C62">
            <v>10160931064</v>
          </cell>
          <cell r="D62">
            <v>40814</v>
          </cell>
          <cell r="E62" t="str">
            <v>ЧЕРЕПАНОВА Елизавета Олеговна</v>
          </cell>
          <cell r="F62" t="str">
            <v>2 СР</v>
          </cell>
          <cell r="G62" t="str">
            <v>Кемеровская область</v>
          </cell>
        </row>
        <row r="63">
          <cell r="A63">
            <v>40</v>
          </cell>
          <cell r="B63">
            <v>47</v>
          </cell>
          <cell r="C63">
            <v>10143131665</v>
          </cell>
          <cell r="D63">
            <v>40346</v>
          </cell>
          <cell r="E63" t="str">
            <v>ЛИПАТНИКОВА Яна Романовна</v>
          </cell>
          <cell r="F63" t="str">
            <v>КМС</v>
          </cell>
          <cell r="G63" t="str">
            <v>Новосибирская область</v>
          </cell>
        </row>
        <row r="64">
          <cell r="A64">
            <v>41</v>
          </cell>
          <cell r="B64">
            <v>22</v>
          </cell>
          <cell r="C64">
            <v>0</v>
          </cell>
          <cell r="D64">
            <v>42000</v>
          </cell>
          <cell r="E64" t="str">
            <v>ЦЫГАНКОВА Алена Захаровна</v>
          </cell>
          <cell r="F64" t="str">
            <v>1 ЮН</v>
          </cell>
          <cell r="G64" t="str">
            <v>Новосибирская область</v>
          </cell>
        </row>
        <row r="65">
          <cell r="A65">
            <v>42</v>
          </cell>
          <cell r="B65">
            <v>7</v>
          </cell>
          <cell r="C65">
            <v>10140729806</v>
          </cell>
          <cell r="D65">
            <v>40951</v>
          </cell>
          <cell r="E65" t="str">
            <v>НАСИКОВСКАЯ Елизавета Александровна</v>
          </cell>
          <cell r="F65" t="str">
            <v>1 ЮН</v>
          </cell>
          <cell r="G65" t="str">
            <v>Кемеровская область</v>
          </cell>
        </row>
        <row r="66">
          <cell r="A66">
            <v>43</v>
          </cell>
          <cell r="B66">
            <v>12</v>
          </cell>
          <cell r="C66">
            <v>10114286996</v>
          </cell>
          <cell r="D66">
            <v>39383</v>
          </cell>
          <cell r="E66" t="str">
            <v>КРАСЮК Варвара Владимировна</v>
          </cell>
          <cell r="F66" t="str">
            <v>КМС</v>
          </cell>
          <cell r="G66" t="str">
            <v>Кемеровская область</v>
          </cell>
        </row>
        <row r="67">
          <cell r="A67">
            <v>44</v>
          </cell>
          <cell r="B67">
            <v>29</v>
          </cell>
          <cell r="C67">
            <v>10146253550</v>
          </cell>
          <cell r="E67" t="str">
            <v>БРУМА Екатерина Вадимовна</v>
          </cell>
          <cell r="F67" t="str">
            <v>1 СР</v>
          </cell>
          <cell r="G67" t="str">
            <v>Новосибирская область</v>
          </cell>
        </row>
        <row r="68">
          <cell r="A68">
            <v>45</v>
          </cell>
          <cell r="B68">
            <v>16</v>
          </cell>
          <cell r="C68">
            <v>10139995131</v>
          </cell>
          <cell r="D68">
            <v>40711</v>
          </cell>
          <cell r="E68" t="str">
            <v>ПЕШНИН Данил Викторович</v>
          </cell>
          <cell r="F68" t="str">
            <v>1 СР</v>
          </cell>
          <cell r="G68" t="str">
            <v>Кемеровская область</v>
          </cell>
        </row>
        <row r="69">
          <cell r="A69">
            <v>46</v>
          </cell>
          <cell r="B69">
            <v>13</v>
          </cell>
          <cell r="C69">
            <v>0</v>
          </cell>
          <cell r="D69">
            <v>41546</v>
          </cell>
          <cell r="E69" t="str">
            <v>ГРОМОВ Максим Сергеевич</v>
          </cell>
          <cell r="F69" t="str">
            <v>1 ЮН</v>
          </cell>
          <cell r="G69" t="str">
            <v>Кемеровская область</v>
          </cell>
        </row>
        <row r="70">
          <cell r="A70">
            <v>47</v>
          </cell>
          <cell r="B70">
            <v>61</v>
          </cell>
          <cell r="C70">
            <v>10141439926</v>
          </cell>
          <cell r="E70" t="str">
            <v>ГРЕЧКИН Максим Евгеньевич</v>
          </cell>
          <cell r="F70" t="str">
            <v>1 СР</v>
          </cell>
          <cell r="G70" t="str">
            <v>Новосибирская область</v>
          </cell>
        </row>
        <row r="71">
          <cell r="A71">
            <v>48</v>
          </cell>
          <cell r="B71">
            <v>14</v>
          </cell>
          <cell r="C71">
            <v>10153663340</v>
          </cell>
          <cell r="D71">
            <v>40583</v>
          </cell>
          <cell r="E71" t="str">
            <v>ЕФИМОВ Марк Владиславович</v>
          </cell>
          <cell r="F71" t="str">
            <v>2 СР</v>
          </cell>
          <cell r="G71" t="str">
            <v>Кемеровская область</v>
          </cell>
        </row>
        <row r="72">
          <cell r="A72">
            <v>49</v>
          </cell>
          <cell r="B72">
            <v>25</v>
          </cell>
          <cell r="C72">
            <v>10164644245</v>
          </cell>
          <cell r="D72">
            <v>40365</v>
          </cell>
          <cell r="E72" t="str">
            <v>БУРТАСОВ Ростислав Александрович</v>
          </cell>
          <cell r="F72" t="str">
            <v>2 СР</v>
          </cell>
          <cell r="G72" t="str">
            <v>Новосибирская область</v>
          </cell>
        </row>
        <row r="73">
          <cell r="A73">
            <v>50</v>
          </cell>
          <cell r="B73">
            <v>26</v>
          </cell>
          <cell r="C73">
            <v>10164839457</v>
          </cell>
          <cell r="E73" t="str">
            <v>КИШЛАРЬ Ева Станиславовна</v>
          </cell>
          <cell r="F73" t="str">
            <v>2 СР</v>
          </cell>
          <cell r="G73" t="str">
            <v>Новосибирская область</v>
          </cell>
        </row>
        <row r="74">
          <cell r="A74">
            <v>51</v>
          </cell>
          <cell r="B74">
            <v>18</v>
          </cell>
          <cell r="C74">
            <v>0</v>
          </cell>
          <cell r="D74">
            <v>41200</v>
          </cell>
          <cell r="E74" t="str">
            <v>УШАКОВ Семен Евгеньевич</v>
          </cell>
          <cell r="F74" t="str">
            <v>1 ЮН</v>
          </cell>
          <cell r="G74" t="str">
            <v>Кемеровская область</v>
          </cell>
        </row>
        <row r="75">
          <cell r="A75">
            <v>52</v>
          </cell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A76">
            <v>53</v>
          </cell>
          <cell r="B76">
            <v>17</v>
          </cell>
          <cell r="C76">
            <v>0</v>
          </cell>
          <cell r="D76">
            <v>40746</v>
          </cell>
          <cell r="E76" t="str">
            <v>САРСАЦКИЙ Кирилл Денисович</v>
          </cell>
          <cell r="F76" t="str">
            <v>1 ЮН</v>
          </cell>
          <cell r="G76" t="str">
            <v>Кемеровская область</v>
          </cell>
        </row>
        <row r="77">
          <cell r="A77">
            <v>54</v>
          </cell>
          <cell r="B77">
            <v>19</v>
          </cell>
          <cell r="C77">
            <v>0</v>
          </cell>
          <cell r="D77">
            <v>40668</v>
          </cell>
          <cell r="E77" t="str">
            <v>ШУМЕЕВ Тимофей Евгеньевич</v>
          </cell>
          <cell r="F77" t="str">
            <v>2 СР</v>
          </cell>
          <cell r="G77" t="str">
            <v>Кемеровская область</v>
          </cell>
        </row>
        <row r="78">
          <cell r="A78">
            <v>55</v>
          </cell>
          <cell r="B78">
            <v>32</v>
          </cell>
          <cell r="C78">
            <v>10143134695</v>
          </cell>
          <cell r="D78">
            <v>40351</v>
          </cell>
          <cell r="E78" t="str">
            <v>СЕРЕДА Матвей Станиславович</v>
          </cell>
          <cell r="F78" t="str">
            <v>2 СР</v>
          </cell>
          <cell r="G78" t="str">
            <v>Новосибирская область</v>
          </cell>
        </row>
        <row r="79">
          <cell r="A79">
            <v>56</v>
          </cell>
          <cell r="B79">
            <v>21</v>
          </cell>
          <cell r="C79">
            <v>0</v>
          </cell>
          <cell r="D79">
            <v>41619</v>
          </cell>
          <cell r="E79" t="str">
            <v>РАЙШ Алиса Денисовна</v>
          </cell>
          <cell r="F79" t="str">
            <v>1 ЮН</v>
          </cell>
          <cell r="G79" t="str">
            <v>Новосибирская область</v>
          </cell>
        </row>
        <row r="80">
          <cell r="A80">
            <v>57</v>
          </cell>
          <cell r="B80">
            <v>20</v>
          </cell>
          <cell r="C80">
            <v>10113103091</v>
          </cell>
          <cell r="D80">
            <v>39096</v>
          </cell>
          <cell r="E80" t="str">
            <v>КОНОНЕНКО Максим Алексеевич</v>
          </cell>
          <cell r="F80" t="str">
            <v>КМС</v>
          </cell>
          <cell r="G80" t="str">
            <v>Самарская область</v>
          </cell>
        </row>
        <row r="81">
          <cell r="A81">
            <v>58</v>
          </cell>
          <cell r="B81">
            <v>11</v>
          </cell>
          <cell r="C81">
            <v>0</v>
          </cell>
          <cell r="D81">
            <v>41358</v>
          </cell>
          <cell r="E81" t="str">
            <v>ШИПАЛОВА Виктория Юрьевна</v>
          </cell>
          <cell r="F81" t="str">
            <v>1 ЮН</v>
          </cell>
          <cell r="G81" t="str">
            <v>Кемеровская область</v>
          </cell>
        </row>
        <row r="82">
          <cell r="A82">
            <v>59</v>
          </cell>
          <cell r="B82">
            <v>33</v>
          </cell>
          <cell r="C82">
            <v>10146046315</v>
          </cell>
          <cell r="D82">
            <v>40493</v>
          </cell>
          <cell r="E82" t="str">
            <v>СЕРГЕЕВА София Александровна</v>
          </cell>
          <cell r="F82" t="str">
            <v>1 СР</v>
          </cell>
          <cell r="G82" t="str">
            <v>Новосибирская область</v>
          </cell>
        </row>
        <row r="83">
          <cell r="A83">
            <v>60</v>
          </cell>
          <cell r="C83" t="e">
            <v>#N/A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1-го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12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8">
          <cell r="A38" t="str">
            <v>ПОГОДНЫЕ УСЛОВИЯ</v>
          </cell>
        </row>
        <row r="39">
          <cell r="A39" t="str">
            <v xml:space="preserve">  Погода в начале | Погода в конце | Т в начале | Т в конце | Влажность</v>
          </cell>
        </row>
        <row r="40">
          <cell r="A40" t="str">
            <v xml:space="preserve">                     Ясно      |          Ясно           |     +19.0      |     +16.0    |    54             </v>
          </cell>
        </row>
        <row r="44">
          <cell r="A44" t="str">
            <v>ТЕХНИЧЕСКИЙ ДЕЛЕГАТ</v>
          </cell>
          <cell r="E44" t="str">
            <v>ГЛАВНЫЙ СУДЬЯ</v>
          </cell>
        </row>
        <row r="48">
          <cell r="E48" t="str">
            <v xml:space="preserve">САВИЦКИЙ К.Н. (ВК, г. НОВОСИБИРСК) 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"Активный гонщик"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4</v>
          </cell>
          <cell r="C24">
            <v>10149843863</v>
          </cell>
          <cell r="D24">
            <v>40297</v>
          </cell>
          <cell r="E24" t="str">
            <v>ЕФРЕМОВА Карина Владимировна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2</v>
          </cell>
          <cell r="B25">
            <v>51</v>
          </cell>
          <cell r="C25">
            <v>10140354435</v>
          </cell>
          <cell r="D25">
            <v>39903</v>
          </cell>
          <cell r="E25" t="str">
            <v>ТЕТЕНКОВ Трофим Евгеньевич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3</v>
          </cell>
          <cell r="B26">
            <v>44</v>
          </cell>
          <cell r="C26">
            <v>0</v>
          </cell>
          <cell r="D26">
            <v>41464</v>
          </cell>
          <cell r="E26" t="str">
            <v>ХАЛИУЛЛИН Александр Артурович</v>
          </cell>
          <cell r="F26" t="str">
            <v>1 ЮН</v>
          </cell>
          <cell r="G26" t="str">
            <v>Новосибирская область</v>
          </cell>
        </row>
        <row r="27">
          <cell r="A27">
            <v>4</v>
          </cell>
          <cell r="B27">
            <v>42</v>
          </cell>
          <cell r="C27">
            <v>10164512283</v>
          </cell>
          <cell r="D27">
            <v>41087</v>
          </cell>
          <cell r="E27" t="str">
            <v>СТЕПИН Игорь Максимович</v>
          </cell>
          <cell r="F27" t="str">
            <v>2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36</v>
          </cell>
          <cell r="C28">
            <v>10129901875</v>
          </cell>
          <cell r="D28">
            <v>40068</v>
          </cell>
          <cell r="E28" t="str">
            <v>НЕМЧАНИНОВ Алексей Александрович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6</v>
          </cell>
          <cell r="B29">
            <v>10</v>
          </cell>
          <cell r="C29">
            <v>0</v>
          </cell>
          <cell r="D29">
            <v>41192</v>
          </cell>
          <cell r="E29" t="str">
            <v>ФЕДОСОВ Федор Эдуардович</v>
          </cell>
          <cell r="F29" t="str">
            <v>3 СР</v>
          </cell>
          <cell r="G29" t="str">
            <v>Кемеровская область</v>
          </cell>
        </row>
        <row r="30">
          <cell r="A30">
            <v>7</v>
          </cell>
          <cell r="B30">
            <v>39</v>
          </cell>
          <cell r="C30">
            <v>10164425589</v>
          </cell>
          <cell r="D30">
            <v>41214</v>
          </cell>
          <cell r="E30" t="str">
            <v>ИВАНОВА Анна Сергеевна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2</v>
          </cell>
          <cell r="C31">
            <v>10149837294</v>
          </cell>
          <cell r="D31">
            <v>39867</v>
          </cell>
          <cell r="E31" t="str">
            <v>ПЕЧЕРИН Дмитрий Владиславович</v>
          </cell>
          <cell r="F31" t="str">
            <v>КМС</v>
          </cell>
          <cell r="G31" t="str">
            <v>Кемеровская область</v>
          </cell>
        </row>
        <row r="32">
          <cell r="A32">
            <v>9</v>
          </cell>
          <cell r="B32">
            <v>53</v>
          </cell>
          <cell r="C32">
            <v>10148667941</v>
          </cell>
          <cell r="D32">
            <v>40565</v>
          </cell>
          <cell r="E32" t="str">
            <v>ЕВДОКИМОВ Матвей Иванович</v>
          </cell>
          <cell r="F32" t="str">
            <v>2 СР</v>
          </cell>
          <cell r="G32" t="str">
            <v>Новосибирская область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+11.0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E46" t="str">
            <v xml:space="preserve">САВИЦКИЙ К.Н. (ВК, г. НОВОСИБИРСК) 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"Молодой гонщик"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50</v>
          </cell>
          <cell r="C24">
            <v>10128428283</v>
          </cell>
          <cell r="D24">
            <v>39257</v>
          </cell>
          <cell r="E24" t="str">
            <v>ЛУЦЮК Владислав Юрьевич</v>
          </cell>
          <cell r="F24" t="str">
            <v>КМС</v>
          </cell>
          <cell r="G24" t="str">
            <v>Новосибирская область</v>
          </cell>
        </row>
        <row r="25">
          <cell r="A25">
            <v>2</v>
          </cell>
          <cell r="B25">
            <v>48</v>
          </cell>
          <cell r="C25">
            <v>10143130554</v>
          </cell>
          <cell r="D25">
            <v>40394</v>
          </cell>
          <cell r="E25" t="str">
            <v>РУДЕНКО Маргарита Андреевна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28</v>
          </cell>
          <cell r="C26">
            <v>10143132675</v>
          </cell>
          <cell r="D26">
            <v>40219</v>
          </cell>
          <cell r="E26" t="str">
            <v>ГОРСКИЙ Петр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29</v>
          </cell>
          <cell r="C27">
            <v>10146253550</v>
          </cell>
          <cell r="D27">
            <v>40889</v>
          </cell>
          <cell r="E27" t="str">
            <v>БРУМА Екатерина Вадимовна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35</v>
          </cell>
          <cell r="C28">
            <v>10153618678</v>
          </cell>
          <cell r="D28">
            <v>40520</v>
          </cell>
          <cell r="E28" t="str">
            <v>СТУДЕНКОВА Ярослава Петровна</v>
          </cell>
          <cell r="F28" t="str">
            <v>2 СР</v>
          </cell>
          <cell r="G28" t="str">
            <v>Новосибирская область</v>
          </cell>
        </row>
        <row r="32">
          <cell r="A32" t="str">
            <v>ПОГОДНЫЕ УСЛОВИЯ</v>
          </cell>
        </row>
        <row r="33">
          <cell r="A33" t="str">
            <v xml:space="preserve">  Погода в начале | Погода в конце | Т в начале | Т в конце | Влажность</v>
          </cell>
        </row>
        <row r="34">
          <cell r="A34" t="str">
            <v xml:space="preserve">                     Ясно      |          Ясно           |     +11.0      |     +16.0    |    54             </v>
          </cell>
        </row>
        <row r="38">
          <cell r="A38" t="str">
            <v>ТЕХНИЧЕСКИЙ ДЕЛЕГАТ</v>
          </cell>
          <cell r="E38" t="str">
            <v>ГЛАВНЫЙ СУДЬЯ</v>
          </cell>
        </row>
        <row r="42">
          <cell r="E42" t="str">
            <v xml:space="preserve">САВИЦКИЙ К.Н. (ВК, г. НОВОСИБИРСК) 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10164811670</v>
          </cell>
          <cell r="D24">
            <v>41667</v>
          </cell>
          <cell r="E24" t="str">
            <v>ЦАРЕВА Ольга Романовна</v>
          </cell>
          <cell r="F24" t="str">
            <v>2 ЮН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36</v>
          </cell>
          <cell r="C26">
            <v>10129901875</v>
          </cell>
          <cell r="D26">
            <v>40068</v>
          </cell>
          <cell r="E26" t="str">
            <v>НЕМЧАНИНОВ Алексей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4</v>
          </cell>
          <cell r="C27">
            <v>10149843863</v>
          </cell>
          <cell r="D27">
            <v>40297</v>
          </cell>
          <cell r="E27" t="str">
            <v>ЕФРЕМОВА Карина Владимировна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1</v>
          </cell>
          <cell r="C28">
            <v>10133001633</v>
          </cell>
          <cell r="D28">
            <v>39649</v>
          </cell>
          <cell r="E28" t="str">
            <v>СПЕСИВЦЕВ Михаил Алексеевич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3</v>
          </cell>
          <cell r="C29">
            <v>10137061485</v>
          </cell>
          <cell r="D29">
            <v>40480</v>
          </cell>
          <cell r="E29" t="str">
            <v>ЛЕОНОВ Степан Антонович</v>
          </cell>
          <cell r="F29" t="str">
            <v>КМС</v>
          </cell>
          <cell r="G29" t="str">
            <v>Кемеровская область</v>
          </cell>
        </row>
        <row r="30">
          <cell r="A30">
            <v>7</v>
          </cell>
          <cell r="B30">
            <v>42</v>
          </cell>
          <cell r="C30">
            <v>10164512283</v>
          </cell>
          <cell r="D30">
            <v>41087</v>
          </cell>
          <cell r="E30" t="str">
            <v>СТЕПИН Игорь Максимович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5</v>
          </cell>
          <cell r="C31">
            <v>10165112673</v>
          </cell>
          <cell r="D31">
            <v>40111</v>
          </cell>
          <cell r="E31" t="str">
            <v>ГРУДИНИН Егор Артемович</v>
          </cell>
          <cell r="F31" t="str">
            <v>2 СР</v>
          </cell>
          <cell r="G31" t="str">
            <v>Кемеровская область</v>
          </cell>
        </row>
        <row r="32">
          <cell r="A32">
            <v>9</v>
          </cell>
          <cell r="B32">
            <v>41</v>
          </cell>
          <cell r="C32">
            <v>10164563312</v>
          </cell>
          <cell r="D32">
            <v>41225</v>
          </cell>
          <cell r="E32" t="str">
            <v>ДРОЗДОВ Данил Игоревич</v>
          </cell>
          <cell r="F32" t="str">
            <v>2 ЮН</v>
          </cell>
          <cell r="G32" t="str">
            <v>Новосибирская область</v>
          </cell>
        </row>
        <row r="33">
          <cell r="A33">
            <v>10</v>
          </cell>
          <cell r="B33">
            <v>6</v>
          </cell>
          <cell r="C33">
            <v>10156937694</v>
          </cell>
          <cell r="D33">
            <v>40710</v>
          </cell>
          <cell r="E33" t="str">
            <v>ШУБИНА Анна Павловна</v>
          </cell>
          <cell r="F33" t="str">
            <v>1 СР</v>
          </cell>
          <cell r="G33" t="str">
            <v>Кемеровская область</v>
          </cell>
        </row>
        <row r="34">
          <cell r="A34">
            <v>11</v>
          </cell>
          <cell r="B34">
            <v>37</v>
          </cell>
          <cell r="C34">
            <v>10146252641</v>
          </cell>
          <cell r="D34">
            <v>40643</v>
          </cell>
          <cell r="E34" t="str">
            <v>ПОНАМАРЕВ Кирилл Николаевич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10</v>
          </cell>
          <cell r="C35">
            <v>0</v>
          </cell>
          <cell r="D35">
            <v>41192</v>
          </cell>
          <cell r="E35" t="str">
            <v>ФЕДОСОВ Федор Эдуардович</v>
          </cell>
          <cell r="F35" t="str">
            <v>3 СР</v>
          </cell>
          <cell r="G35" t="str">
            <v>Кемеровская область</v>
          </cell>
        </row>
        <row r="36">
          <cell r="A36">
            <v>13</v>
          </cell>
          <cell r="B36">
            <v>40</v>
          </cell>
          <cell r="C36">
            <v>10164567958</v>
          </cell>
          <cell r="D36">
            <v>41440</v>
          </cell>
          <cell r="E36" t="str">
            <v>ДМИТРИЕВ Роман Сергеевич</v>
          </cell>
          <cell r="F36" t="str">
            <v>2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52</v>
          </cell>
          <cell r="C37">
            <v>10148878311</v>
          </cell>
          <cell r="D37">
            <v>40322</v>
          </cell>
          <cell r="E37" t="str">
            <v>БЫКОВ Глеб Артурович</v>
          </cell>
          <cell r="F37">
            <v>0</v>
          </cell>
          <cell r="G37" t="str">
            <v>Новосибирская область</v>
          </cell>
        </row>
        <row r="38">
          <cell r="A38">
            <v>15</v>
          </cell>
          <cell r="B38">
            <v>51</v>
          </cell>
          <cell r="C38">
            <v>10140354435</v>
          </cell>
          <cell r="D38">
            <v>39903</v>
          </cell>
          <cell r="E38" t="str">
            <v>ТЕТЕНКОВ Трофим Евгеньевич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55</v>
          </cell>
          <cell r="C39">
            <v>10159471923</v>
          </cell>
          <cell r="D39">
            <v>40633</v>
          </cell>
          <cell r="E39" t="str">
            <v>МАРИСКИНА Стана Артемовна</v>
          </cell>
          <cell r="F39" t="str">
            <v>2 СР</v>
          </cell>
          <cell r="G39" t="str">
            <v>Новосибирская область</v>
          </cell>
        </row>
        <row r="40">
          <cell r="A40">
            <v>17</v>
          </cell>
          <cell r="B40">
            <v>59</v>
          </cell>
          <cell r="C40">
            <v>10154047300</v>
          </cell>
          <cell r="D40">
            <v>40422</v>
          </cell>
          <cell r="E40" t="str">
            <v>ТИМОШЕНКО Александра Михайловна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2</v>
          </cell>
          <cell r="C41">
            <v>10149837294</v>
          </cell>
          <cell r="D41">
            <v>39867</v>
          </cell>
          <cell r="E41" t="str">
            <v>ПЕЧЕРИН Дмитрий Владиславович</v>
          </cell>
          <cell r="F41" t="str">
            <v>КМС</v>
          </cell>
          <cell r="G41" t="str">
            <v>Кемеровская область</v>
          </cell>
        </row>
        <row r="42">
          <cell r="A42">
            <v>19</v>
          </cell>
          <cell r="B42">
            <v>54</v>
          </cell>
          <cell r="C42">
            <v>0</v>
          </cell>
          <cell r="D42">
            <v>41518</v>
          </cell>
          <cell r="E42" t="str">
            <v>ЖИРНОВ Артем Иванович</v>
          </cell>
          <cell r="F42" t="str">
            <v>2 ЮН</v>
          </cell>
          <cell r="G42" t="str">
            <v>Новосибирская область</v>
          </cell>
        </row>
        <row r="43">
          <cell r="A43">
            <v>20</v>
          </cell>
          <cell r="B43">
            <v>60</v>
          </cell>
          <cell r="C43">
            <v>10154047296</v>
          </cell>
          <cell r="D43">
            <v>40304</v>
          </cell>
          <cell r="E43" t="str">
            <v>ИВАНОВА Полина Андреевна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21</v>
          </cell>
          <cell r="B44">
            <v>50</v>
          </cell>
          <cell r="C44">
            <v>10128428283</v>
          </cell>
          <cell r="E44" t="str">
            <v>ЛУЦЮК Владислав Юрьевич</v>
          </cell>
          <cell r="F44" t="str">
            <v>КМС</v>
          </cell>
          <cell r="G44" t="str">
            <v>Новосибирская область</v>
          </cell>
        </row>
        <row r="45">
          <cell r="A45">
            <v>22</v>
          </cell>
          <cell r="B45">
            <v>58</v>
          </cell>
          <cell r="C45">
            <v>10148787573</v>
          </cell>
          <cell r="D45">
            <v>40856</v>
          </cell>
          <cell r="E45" t="str">
            <v>УЛЬЯНОВ Михаил Александрович</v>
          </cell>
          <cell r="F45" t="str">
            <v>2 ЮН</v>
          </cell>
          <cell r="G45" t="str">
            <v>Новосибирская область</v>
          </cell>
        </row>
        <row r="46">
          <cell r="A46">
            <v>23</v>
          </cell>
          <cell r="B46">
            <v>23</v>
          </cell>
          <cell r="C46">
            <v>10141013934</v>
          </cell>
          <cell r="D46">
            <v>40016</v>
          </cell>
          <cell r="E46" t="str">
            <v>БЕЛОБОРОДОВ Вячеслав Ильич</v>
          </cell>
          <cell r="F46" t="str">
            <v>КМС</v>
          </cell>
          <cell r="G46" t="str">
            <v>Новосибирская область</v>
          </cell>
        </row>
        <row r="47">
          <cell r="A47">
            <v>24</v>
          </cell>
          <cell r="B47">
            <v>49</v>
          </cell>
          <cell r="C47">
            <v>10117596114</v>
          </cell>
          <cell r="D47">
            <v>39367</v>
          </cell>
          <cell r="E47" t="str">
            <v>ЗЫКОВ Николай Андреевич</v>
          </cell>
          <cell r="F47" t="str">
            <v>КМС</v>
          </cell>
          <cell r="G47" t="str">
            <v>Новосибирская область</v>
          </cell>
        </row>
        <row r="48">
          <cell r="A48">
            <v>25</v>
          </cell>
          <cell r="B48">
            <v>53</v>
          </cell>
          <cell r="C48">
            <v>10148667941</v>
          </cell>
          <cell r="D48">
            <v>40565</v>
          </cell>
          <cell r="E48" t="str">
            <v>ЕВДОКИМОВ Матвей Иванович</v>
          </cell>
          <cell r="F48" t="str">
            <v>2 СР</v>
          </cell>
          <cell r="G48" t="str">
            <v>Новосибирская область</v>
          </cell>
        </row>
        <row r="49">
          <cell r="A49">
            <v>26</v>
          </cell>
          <cell r="B49">
            <v>57</v>
          </cell>
          <cell r="C49">
            <v>10158887802</v>
          </cell>
          <cell r="D49">
            <v>40951</v>
          </cell>
          <cell r="E49" t="str">
            <v>РУДАКОВ Роман Дмитриевич</v>
          </cell>
          <cell r="F49" t="str">
            <v>3 ЮН</v>
          </cell>
          <cell r="G49" t="str">
            <v>Новосибирская область</v>
          </cell>
        </row>
        <row r="50">
          <cell r="A50">
            <v>27</v>
          </cell>
          <cell r="B50">
            <v>43</v>
          </cell>
          <cell r="C50">
            <v>10146252439</v>
          </cell>
          <cell r="D50">
            <v>41138</v>
          </cell>
          <cell r="E50" t="str">
            <v>ПУДОВ Артур Иванович</v>
          </cell>
          <cell r="F50" t="str">
            <v>1 СР</v>
          </cell>
          <cell r="G50" t="str">
            <v>Новосибирская область</v>
          </cell>
        </row>
        <row r="51">
          <cell r="A51">
            <v>28</v>
          </cell>
          <cell r="B51">
            <v>62</v>
          </cell>
          <cell r="C51">
            <v>10127677242</v>
          </cell>
          <cell r="D51">
            <v>39474</v>
          </cell>
          <cell r="E51" t="str">
            <v>ПОКРОВСКИЙ Владислав Михайлович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29</v>
          </cell>
          <cell r="B52">
            <v>44</v>
          </cell>
          <cell r="C52">
            <v>0</v>
          </cell>
          <cell r="D52">
            <v>41464</v>
          </cell>
          <cell r="E52" t="str">
            <v>ХАЛИУЛЛИН Александр Артурович</v>
          </cell>
          <cell r="F52" t="str">
            <v>1 ЮН</v>
          </cell>
          <cell r="G52" t="str">
            <v>Новосибирская область</v>
          </cell>
        </row>
        <row r="53">
          <cell r="A53">
            <v>30</v>
          </cell>
          <cell r="B53">
            <v>48</v>
          </cell>
          <cell r="C53">
            <v>10143130554</v>
          </cell>
          <cell r="D53">
            <v>40394</v>
          </cell>
          <cell r="E53" t="str">
            <v>РУДЕНКО Маргарита Андреевна</v>
          </cell>
          <cell r="F53" t="str">
            <v>КМС</v>
          </cell>
          <cell r="G53" t="str">
            <v>Новосибирская область</v>
          </cell>
        </row>
        <row r="54">
          <cell r="A54">
            <v>31</v>
          </cell>
          <cell r="B54">
            <v>45</v>
          </cell>
          <cell r="C54">
            <v>0</v>
          </cell>
          <cell r="D54">
            <v>40886</v>
          </cell>
          <cell r="E54" t="str">
            <v>НИТЧЕНКО Артем Вячеславович</v>
          </cell>
          <cell r="F54" t="str">
            <v>3 СР</v>
          </cell>
          <cell r="G54" t="str">
            <v>Новосибирская область</v>
          </cell>
        </row>
        <row r="55">
          <cell r="A55">
            <v>32</v>
          </cell>
          <cell r="B55">
            <v>28</v>
          </cell>
          <cell r="C55">
            <v>10143132675</v>
          </cell>
          <cell r="D55">
            <v>40219</v>
          </cell>
          <cell r="E55" t="str">
            <v>ГОРСКИЙ Петр Александрович</v>
          </cell>
          <cell r="F55" t="str">
            <v>1 СР</v>
          </cell>
          <cell r="G55" t="str">
            <v>Новосибирская область</v>
          </cell>
        </row>
        <row r="56">
          <cell r="A56">
            <v>33</v>
          </cell>
          <cell r="B56">
            <v>31</v>
          </cell>
          <cell r="C56">
            <v>10146253348</v>
          </cell>
          <cell r="D56">
            <v>40406</v>
          </cell>
          <cell r="E56" t="str">
            <v>СИНИЦЫН Игорь Дмитриевич</v>
          </cell>
          <cell r="F56" t="str">
            <v>2 СР</v>
          </cell>
          <cell r="G56" t="str">
            <v>Новосибирская область</v>
          </cell>
        </row>
        <row r="57">
          <cell r="A57">
            <v>34</v>
          </cell>
          <cell r="B57">
            <v>30</v>
          </cell>
          <cell r="C57">
            <v>10130118511</v>
          </cell>
          <cell r="D57">
            <v>39785</v>
          </cell>
          <cell r="E57" t="str">
            <v>ШАПКИН Егор Иванович</v>
          </cell>
          <cell r="F57" t="str">
            <v>1 СР</v>
          </cell>
          <cell r="G57" t="str">
            <v>Новосибирская область</v>
          </cell>
        </row>
        <row r="58">
          <cell r="A58">
            <v>35</v>
          </cell>
          <cell r="B58">
            <v>12</v>
          </cell>
          <cell r="C58">
            <v>10114286996</v>
          </cell>
          <cell r="D58">
            <v>39383</v>
          </cell>
          <cell r="E58" t="str">
            <v>КРАСЮК Варвара Владимировна</v>
          </cell>
          <cell r="F58" t="str">
            <v>КМС</v>
          </cell>
          <cell r="G58" t="str">
            <v>Кемеровская область</v>
          </cell>
        </row>
        <row r="59">
          <cell r="A59">
            <v>36</v>
          </cell>
          <cell r="B59">
            <v>47</v>
          </cell>
          <cell r="C59">
            <v>10143131665</v>
          </cell>
          <cell r="D59">
            <v>40346</v>
          </cell>
          <cell r="E59" t="str">
            <v>ЛИПАТНИКОВА Яна Романовна</v>
          </cell>
          <cell r="F59" t="str">
            <v>КМС</v>
          </cell>
          <cell r="G59" t="str">
            <v>Новосибирская область</v>
          </cell>
        </row>
        <row r="60">
          <cell r="A60">
            <v>37</v>
          </cell>
          <cell r="B60">
            <v>27</v>
          </cell>
          <cell r="C60">
            <v>10164812074</v>
          </cell>
          <cell r="D60">
            <v>40707</v>
          </cell>
          <cell r="E60" t="str">
            <v>ТЮПАНОВ Семен Николаевич</v>
          </cell>
          <cell r="F60" t="str">
            <v>2 СР</v>
          </cell>
          <cell r="G60" t="str">
            <v>Новосибирская область</v>
          </cell>
        </row>
        <row r="61">
          <cell r="A61">
            <v>38</v>
          </cell>
          <cell r="B61">
            <v>56</v>
          </cell>
          <cell r="C61">
            <v>10131541175</v>
          </cell>
          <cell r="D61">
            <v>40633</v>
          </cell>
          <cell r="E61" t="str">
            <v>ПОВИСОК Роман Юрьевич</v>
          </cell>
          <cell r="F61" t="str">
            <v>1 ЮН</v>
          </cell>
          <cell r="G61" t="str">
            <v>Новосибирская область</v>
          </cell>
        </row>
        <row r="62">
          <cell r="A62">
            <v>39</v>
          </cell>
          <cell r="B62">
            <v>15</v>
          </cell>
          <cell r="C62">
            <v>0</v>
          </cell>
          <cell r="D62">
            <v>40753</v>
          </cell>
          <cell r="E62" t="str">
            <v>ЛЕДОМСКИЙ Андрей Александрович</v>
          </cell>
          <cell r="F62" t="str">
            <v>1 ЮН</v>
          </cell>
          <cell r="G62" t="str">
            <v>Кемеровская область</v>
          </cell>
        </row>
        <row r="63">
          <cell r="A63">
            <v>40</v>
          </cell>
          <cell r="B63">
            <v>8</v>
          </cell>
          <cell r="C63">
            <v>10160931064</v>
          </cell>
          <cell r="D63">
            <v>40814</v>
          </cell>
          <cell r="E63" t="str">
            <v>ЧЕРЕПАНОВА Елизавета Олеговна</v>
          </cell>
          <cell r="F63" t="str">
            <v>2 СР</v>
          </cell>
          <cell r="G63" t="str">
            <v>Кемеровская область</v>
          </cell>
        </row>
        <row r="64">
          <cell r="A64">
            <v>41</v>
          </cell>
          <cell r="B64">
            <v>22</v>
          </cell>
          <cell r="C64">
            <v>0</v>
          </cell>
          <cell r="E64" t="str">
            <v>ЦЫГАНКОВА Алена Захаровна</v>
          </cell>
          <cell r="F64" t="str">
            <v>1 ЮН</v>
          </cell>
          <cell r="G64" t="str">
            <v>Новосибирская область</v>
          </cell>
        </row>
        <row r="65">
          <cell r="A65">
            <v>42</v>
          </cell>
          <cell r="B65">
            <v>7</v>
          </cell>
          <cell r="C65">
            <v>10140729806</v>
          </cell>
          <cell r="D65">
            <v>40951</v>
          </cell>
          <cell r="E65" t="str">
            <v>НАСИКОВСКАЯ Елизавета Александровна</v>
          </cell>
          <cell r="F65" t="str">
            <v>1 ЮН</v>
          </cell>
          <cell r="G65" t="str">
            <v>Кемеровская область</v>
          </cell>
        </row>
        <row r="66">
          <cell r="A66">
            <v>43</v>
          </cell>
          <cell r="B66">
            <v>29</v>
          </cell>
          <cell r="C66">
            <v>10146253550</v>
          </cell>
          <cell r="E66" t="str">
            <v>БРУМА Екатерина Вадимовна</v>
          </cell>
          <cell r="F66" t="str">
            <v>1 СР</v>
          </cell>
          <cell r="G66" t="str">
            <v>Новосибирская область</v>
          </cell>
        </row>
        <row r="67">
          <cell r="A67">
            <v>44</v>
          </cell>
          <cell r="B67">
            <v>13</v>
          </cell>
          <cell r="C67">
            <v>0</v>
          </cell>
          <cell r="D67">
            <v>41546</v>
          </cell>
          <cell r="E67" t="str">
            <v>ГРОМОВ Максим Сергеевич</v>
          </cell>
          <cell r="F67" t="str">
            <v>1 ЮН</v>
          </cell>
          <cell r="G67" t="str">
            <v>Кемеровская область</v>
          </cell>
        </row>
        <row r="68">
          <cell r="A68">
            <v>45</v>
          </cell>
          <cell r="B68">
            <v>61</v>
          </cell>
          <cell r="C68">
            <v>10141439926</v>
          </cell>
          <cell r="D68">
            <v>39795</v>
          </cell>
          <cell r="E68" t="str">
            <v>ГРЕЧКИН Максим Евгеньевич</v>
          </cell>
          <cell r="F68" t="str">
            <v>1 СР</v>
          </cell>
          <cell r="G68" t="str">
            <v>Новосибирская область</v>
          </cell>
        </row>
        <row r="69">
          <cell r="A69">
            <v>46</v>
          </cell>
          <cell r="B69">
            <v>35</v>
          </cell>
          <cell r="C69">
            <v>10153618678</v>
          </cell>
          <cell r="D69">
            <v>40520</v>
          </cell>
          <cell r="E69" t="str">
            <v>СТУДЕНКОВА Ярослава Петровна</v>
          </cell>
          <cell r="F69" t="str">
            <v>2 СР</v>
          </cell>
          <cell r="G69" t="str">
            <v>Новосибирская область</v>
          </cell>
        </row>
        <row r="70">
          <cell r="A70">
            <v>47</v>
          </cell>
          <cell r="B70">
            <v>16</v>
          </cell>
          <cell r="C70">
            <v>10139995131</v>
          </cell>
          <cell r="D70">
            <v>40711</v>
          </cell>
          <cell r="E70" t="str">
            <v>ПЕШНИН Данил Викторович</v>
          </cell>
          <cell r="F70" t="str">
            <v>1 СР</v>
          </cell>
          <cell r="G70" t="str">
            <v>Кемеровская область</v>
          </cell>
        </row>
        <row r="71">
          <cell r="A71">
            <v>48</v>
          </cell>
          <cell r="B71">
            <v>14</v>
          </cell>
          <cell r="C71">
            <v>10153663340</v>
          </cell>
          <cell r="D71">
            <v>40583</v>
          </cell>
          <cell r="E71" t="str">
            <v>ЕФИМОВ Марк Владиславович</v>
          </cell>
          <cell r="F71" t="str">
            <v>2 СР</v>
          </cell>
          <cell r="G71" t="str">
            <v>Кемеровская область</v>
          </cell>
        </row>
        <row r="72">
          <cell r="A72">
            <v>49</v>
          </cell>
          <cell r="B72">
            <v>25</v>
          </cell>
          <cell r="C72">
            <v>10164644245</v>
          </cell>
          <cell r="D72">
            <v>40365</v>
          </cell>
          <cell r="E72" t="str">
            <v>БУРТАСОВ Ростислав Александрович</v>
          </cell>
          <cell r="F72" t="str">
            <v>2 СР</v>
          </cell>
          <cell r="G72" t="str">
            <v>Новосибирская область</v>
          </cell>
        </row>
        <row r="73">
          <cell r="A73">
            <v>50</v>
          </cell>
          <cell r="B73">
            <v>26</v>
          </cell>
          <cell r="C73">
            <v>10164839457</v>
          </cell>
          <cell r="D73">
            <v>40456</v>
          </cell>
          <cell r="E73" t="str">
            <v>КИШЛАРЬ Ева Станиславовна</v>
          </cell>
          <cell r="F73" t="str">
            <v>2 СР</v>
          </cell>
          <cell r="G73" t="str">
            <v>Новосибирская область</v>
          </cell>
        </row>
        <row r="74">
          <cell r="A74">
            <v>51</v>
          </cell>
          <cell r="B74">
            <v>18</v>
          </cell>
          <cell r="C74">
            <v>0</v>
          </cell>
          <cell r="E74" t="str">
            <v>УШАКОВ Семен Евгеньевич</v>
          </cell>
          <cell r="F74" t="str">
            <v>1 ЮН</v>
          </cell>
          <cell r="G74" t="str">
            <v>Кемеровская область</v>
          </cell>
        </row>
        <row r="75">
          <cell r="A75">
            <v>52</v>
          </cell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A76">
            <v>53</v>
          </cell>
          <cell r="B76">
            <v>17</v>
          </cell>
          <cell r="C76">
            <v>0</v>
          </cell>
          <cell r="D76">
            <v>40746</v>
          </cell>
          <cell r="E76" t="str">
            <v>САРСАЦКИЙ Кирилл Денисович</v>
          </cell>
          <cell r="F76" t="str">
            <v>1 ЮН</v>
          </cell>
          <cell r="G76" t="str">
            <v>Кемеровская область</v>
          </cell>
        </row>
        <row r="77">
          <cell r="A77">
            <v>54</v>
          </cell>
          <cell r="B77">
            <v>19</v>
          </cell>
          <cell r="C77">
            <v>0</v>
          </cell>
          <cell r="D77">
            <v>40668</v>
          </cell>
          <cell r="E77" t="str">
            <v>ШУМЕЕВ Тимофей Евгеньевич</v>
          </cell>
          <cell r="F77" t="str">
            <v>2 СР</v>
          </cell>
          <cell r="G77" t="str">
            <v>Кемеровская область</v>
          </cell>
        </row>
        <row r="78">
          <cell r="A78">
            <v>55</v>
          </cell>
          <cell r="B78">
            <v>32</v>
          </cell>
          <cell r="C78">
            <v>10143134695</v>
          </cell>
          <cell r="D78">
            <v>40351</v>
          </cell>
          <cell r="E78" t="str">
            <v>СЕРЕДА Матвей Станиславович</v>
          </cell>
          <cell r="F78" t="str">
            <v>2 СР</v>
          </cell>
          <cell r="G78" t="str">
            <v>Новосибирская область</v>
          </cell>
        </row>
        <row r="79">
          <cell r="A79">
            <v>56</v>
          </cell>
          <cell r="B79">
            <v>21</v>
          </cell>
          <cell r="C79">
            <v>0</v>
          </cell>
          <cell r="D79">
            <v>41619</v>
          </cell>
          <cell r="E79" t="str">
            <v>РАЙШ Алиса Денисовна</v>
          </cell>
          <cell r="F79" t="str">
            <v>1 ЮН</v>
          </cell>
          <cell r="G79" t="str">
            <v>Новосибирская область</v>
          </cell>
        </row>
        <row r="80">
          <cell r="A80">
            <v>57</v>
          </cell>
          <cell r="B80">
            <v>20</v>
          </cell>
          <cell r="C80">
            <v>10113103091</v>
          </cell>
          <cell r="D80">
            <v>39096</v>
          </cell>
          <cell r="E80" t="str">
            <v>КОНОНЕНКО Максим Алексеевич</v>
          </cell>
          <cell r="F80" t="str">
            <v>КМС</v>
          </cell>
          <cell r="G80" t="str">
            <v>Самарская область</v>
          </cell>
        </row>
        <row r="81">
          <cell r="A81">
            <v>58</v>
          </cell>
          <cell r="B81">
            <v>11</v>
          </cell>
          <cell r="C81">
            <v>0</v>
          </cell>
          <cell r="D81">
            <v>41358</v>
          </cell>
          <cell r="E81" t="str">
            <v>ШИПАЛОВА Виктория Юрьевна</v>
          </cell>
          <cell r="F81" t="str">
            <v>1 ЮН</v>
          </cell>
          <cell r="G81" t="str">
            <v>Кемеровская область</v>
          </cell>
        </row>
        <row r="82">
          <cell r="A82">
            <v>59</v>
          </cell>
          <cell r="B82">
            <v>33</v>
          </cell>
          <cell r="C82">
            <v>10146046315</v>
          </cell>
          <cell r="D82">
            <v>40493</v>
          </cell>
          <cell r="E82" t="str">
            <v>СЕРГЕЕВА София Александровна</v>
          </cell>
          <cell r="F82" t="str">
            <v>1 СР</v>
          </cell>
          <cell r="G82" t="str">
            <v>Новосибирская область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+11.0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G46" t="str">
            <v xml:space="preserve">САВИЦКИЙ К.Н. (ВК, г. НОВОСИБИРСК) 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3-й этап-групповая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36</v>
          </cell>
          <cell r="C24">
            <v>10129901875</v>
          </cell>
          <cell r="D24">
            <v>40068</v>
          </cell>
          <cell r="E24" t="str">
            <v>НЕМЧАНИНОВ Алексей Александрович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38</v>
          </cell>
          <cell r="C26">
            <v>10164811670</v>
          </cell>
          <cell r="D26">
            <v>41667</v>
          </cell>
          <cell r="E26" t="str">
            <v>ЦАРЕВА Ольга Романовна</v>
          </cell>
          <cell r="F26" t="str">
            <v>2 ЮН</v>
          </cell>
          <cell r="G26" t="str">
            <v>Новосибирская область</v>
          </cell>
        </row>
        <row r="27">
          <cell r="A27">
            <v>4</v>
          </cell>
          <cell r="B27">
            <v>41</v>
          </cell>
          <cell r="C27">
            <v>10164563312</v>
          </cell>
          <cell r="D27">
            <v>41225</v>
          </cell>
          <cell r="E27" t="str">
            <v>ДРОЗДОВ Данил Игоревич</v>
          </cell>
          <cell r="F27" t="str">
            <v>2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4</v>
          </cell>
          <cell r="C28">
            <v>10149843863</v>
          </cell>
          <cell r="D28">
            <v>40297</v>
          </cell>
          <cell r="E28" t="str">
            <v>ЕФРЕМОВА Карина Владимировна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51</v>
          </cell>
          <cell r="C29">
            <v>10140354435</v>
          </cell>
          <cell r="D29">
            <v>39903</v>
          </cell>
          <cell r="E29" t="str">
            <v>ТЕТЕНКОВ Трофим Евгеньевич</v>
          </cell>
          <cell r="F29" t="str">
            <v>1 СР</v>
          </cell>
          <cell r="G29" t="str">
            <v>Новосибирская область</v>
          </cell>
        </row>
        <row r="30">
          <cell r="A30">
            <v>7</v>
          </cell>
          <cell r="B30">
            <v>2</v>
          </cell>
          <cell r="C30">
            <v>10149837294</v>
          </cell>
          <cell r="D30">
            <v>39867</v>
          </cell>
          <cell r="E30" t="str">
            <v>ПЕЧЕРИН Дмитрий Владиславович</v>
          </cell>
          <cell r="F30" t="str">
            <v>КМС</v>
          </cell>
          <cell r="G30" t="str">
            <v>Кемеровская область</v>
          </cell>
        </row>
        <row r="31">
          <cell r="A31">
            <v>8</v>
          </cell>
          <cell r="B31">
            <v>53</v>
          </cell>
          <cell r="C31">
            <v>10148667941</v>
          </cell>
          <cell r="D31">
            <v>40565</v>
          </cell>
          <cell r="E31" t="str">
            <v>ЕВДОКИМОВ Матвей Иванович</v>
          </cell>
          <cell r="F31" t="str">
            <v>2 СР</v>
          </cell>
          <cell r="G31" t="str">
            <v>Новосибирская область</v>
          </cell>
        </row>
        <row r="32">
          <cell r="A32">
            <v>9</v>
          </cell>
          <cell r="B32">
            <v>55</v>
          </cell>
          <cell r="C32">
            <v>10159471923</v>
          </cell>
          <cell r="D32">
            <v>40633</v>
          </cell>
          <cell r="E32" t="str">
            <v>МАРИСКИНА Стана Артемовна</v>
          </cell>
          <cell r="F32" t="str">
            <v>2 СР</v>
          </cell>
          <cell r="G32" t="str">
            <v>Новосибирская область</v>
          </cell>
        </row>
        <row r="33">
          <cell r="A33">
            <v>10</v>
          </cell>
          <cell r="B33">
            <v>50</v>
          </cell>
          <cell r="C33">
            <v>10128428283</v>
          </cell>
          <cell r="D33">
            <v>39257</v>
          </cell>
          <cell r="E33" t="str">
            <v>ЛУЦЮК Владислав Юрьевич</v>
          </cell>
          <cell r="F33" t="str">
            <v>КМС</v>
          </cell>
          <cell r="G33" t="str">
            <v>Новосибирская область</v>
          </cell>
        </row>
        <row r="34">
          <cell r="A34">
            <v>11</v>
          </cell>
          <cell r="B34">
            <v>59</v>
          </cell>
          <cell r="C34">
            <v>10154047300</v>
          </cell>
          <cell r="D34">
            <v>40422</v>
          </cell>
          <cell r="E34" t="str">
            <v>ТИМОШЕНКО Александра Михайловна</v>
          </cell>
          <cell r="F34" t="str">
            <v>2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1</v>
          </cell>
          <cell r="C35">
            <v>10133001633</v>
          </cell>
          <cell r="D35">
            <v>39649</v>
          </cell>
          <cell r="E35" t="str">
            <v>СПЕСИВЦЕВ Михаил Алексеевич</v>
          </cell>
          <cell r="F35" t="str">
            <v>КМС</v>
          </cell>
          <cell r="G35" t="str">
            <v>Кемеровская область</v>
          </cell>
        </row>
        <row r="36">
          <cell r="A36">
            <v>13</v>
          </cell>
          <cell r="B36">
            <v>12</v>
          </cell>
          <cell r="C36">
            <v>10114286996</v>
          </cell>
          <cell r="D36">
            <v>39383</v>
          </cell>
          <cell r="E36" t="str">
            <v>КРАСЮК Варвара Владимировна</v>
          </cell>
          <cell r="F36" t="str">
            <v>КМС</v>
          </cell>
          <cell r="G36" t="str">
            <v>Кемеровская область</v>
          </cell>
        </row>
        <row r="37">
          <cell r="A37">
            <v>14</v>
          </cell>
          <cell r="B37">
            <v>40</v>
          </cell>
          <cell r="C37">
            <v>10164567958</v>
          </cell>
          <cell r="D37">
            <v>41440</v>
          </cell>
          <cell r="E37" t="str">
            <v>ДМИТРИЕВ Роман Сергеевич</v>
          </cell>
          <cell r="F37" t="str">
            <v>2 ЮН</v>
          </cell>
          <cell r="G37" t="str">
            <v>Новосибирская область</v>
          </cell>
        </row>
        <row r="38">
          <cell r="A38">
            <v>15</v>
          </cell>
          <cell r="B38">
            <v>37</v>
          </cell>
          <cell r="C38">
            <v>10146252641</v>
          </cell>
          <cell r="D38">
            <v>40643</v>
          </cell>
          <cell r="E38" t="str">
            <v>ПОНАМАРЕВ Кирилл Николаевич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57</v>
          </cell>
          <cell r="C39">
            <v>10158887802</v>
          </cell>
          <cell r="D39">
            <v>40951</v>
          </cell>
          <cell r="E39" t="str">
            <v>РУДАКОВ Роман Дмитриевич</v>
          </cell>
          <cell r="F39" t="str">
            <v>3 ЮН</v>
          </cell>
          <cell r="G39" t="str">
            <v>Новосибирская область</v>
          </cell>
        </row>
        <row r="40">
          <cell r="A40">
            <v>17</v>
          </cell>
          <cell r="B40">
            <v>5</v>
          </cell>
          <cell r="C40">
            <v>10165112673</v>
          </cell>
          <cell r="D40">
            <v>40111</v>
          </cell>
          <cell r="E40" t="str">
            <v>ГРУДИНИН Егор Артемович</v>
          </cell>
          <cell r="F40" t="str">
            <v>2 СР</v>
          </cell>
          <cell r="G40" t="str">
            <v>Кемеровская область</v>
          </cell>
        </row>
        <row r="41">
          <cell r="A41">
            <v>18</v>
          </cell>
          <cell r="B41">
            <v>54</v>
          </cell>
          <cell r="C41">
            <v>0</v>
          </cell>
          <cell r="D41">
            <v>41518</v>
          </cell>
          <cell r="E41" t="str">
            <v>ЖИРНОВ Артем Иванович</v>
          </cell>
          <cell r="F41" t="str">
            <v>2 ЮН</v>
          </cell>
          <cell r="G41" t="str">
            <v>Новосибирская область</v>
          </cell>
        </row>
        <row r="42">
          <cell r="A42">
            <v>19</v>
          </cell>
          <cell r="B42">
            <v>10</v>
          </cell>
          <cell r="C42">
            <v>0</v>
          </cell>
          <cell r="D42">
            <v>41192</v>
          </cell>
          <cell r="E42" t="str">
            <v>ФЕДОСОВ Федор Эдуардович</v>
          </cell>
          <cell r="F42" t="str">
            <v>3 СР</v>
          </cell>
          <cell r="G42" t="str">
            <v>Кемеровская область</v>
          </cell>
        </row>
        <row r="43">
          <cell r="A43">
            <v>20</v>
          </cell>
          <cell r="B43">
            <v>27</v>
          </cell>
          <cell r="C43">
            <v>10164812074</v>
          </cell>
          <cell r="D43">
            <v>40707</v>
          </cell>
          <cell r="E43" t="str">
            <v>ТЮПАНОВ Семен Николаевич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21</v>
          </cell>
          <cell r="B44">
            <v>58</v>
          </cell>
          <cell r="C44">
            <v>10148787573</v>
          </cell>
          <cell r="D44">
            <v>40856</v>
          </cell>
          <cell r="E44" t="str">
            <v>УЛЬЯНОВ Михаил Александрович</v>
          </cell>
          <cell r="F44" t="str">
            <v>2 ЮН</v>
          </cell>
          <cell r="G44" t="str">
            <v>Новосибирская область</v>
          </cell>
        </row>
        <row r="45">
          <cell r="A45">
            <v>22</v>
          </cell>
          <cell r="B45">
            <v>6</v>
          </cell>
          <cell r="C45">
            <v>10156937694</v>
          </cell>
          <cell r="D45">
            <v>40710</v>
          </cell>
          <cell r="E45" t="str">
            <v>ШУБИНА Анна Павловна</v>
          </cell>
          <cell r="F45" t="str">
            <v>1 СР</v>
          </cell>
          <cell r="G45" t="str">
            <v>Кемеровская область</v>
          </cell>
        </row>
        <row r="46">
          <cell r="A46">
            <v>23</v>
          </cell>
          <cell r="B46">
            <v>23</v>
          </cell>
          <cell r="C46">
            <v>10141013934</v>
          </cell>
          <cell r="D46">
            <v>40016</v>
          </cell>
          <cell r="E46" t="str">
            <v>БЕЛОБОРОДОВ Вячеслав Ильич</v>
          </cell>
          <cell r="F46" t="str">
            <v>КМС</v>
          </cell>
          <cell r="G46" t="str">
            <v>Новосибирская область</v>
          </cell>
        </row>
        <row r="47">
          <cell r="A47">
            <v>24</v>
          </cell>
          <cell r="B47">
            <v>60</v>
          </cell>
          <cell r="C47">
            <v>10154047296</v>
          </cell>
          <cell r="D47">
            <v>40304</v>
          </cell>
          <cell r="E47" t="str">
            <v>ИВАНОВА Полина Андреевна</v>
          </cell>
          <cell r="F47" t="str">
            <v>2 СР</v>
          </cell>
          <cell r="G47" t="str">
            <v>Новосибирская область</v>
          </cell>
        </row>
        <row r="48">
          <cell r="A48">
            <v>25</v>
          </cell>
          <cell r="B48">
            <v>3</v>
          </cell>
          <cell r="C48">
            <v>10137061485</v>
          </cell>
          <cell r="D48">
            <v>40480</v>
          </cell>
          <cell r="E48" t="str">
            <v>ЛЕОНОВ Степан Антонович</v>
          </cell>
          <cell r="F48" t="str">
            <v>КМС</v>
          </cell>
          <cell r="G48" t="str">
            <v>Кемеровская область</v>
          </cell>
        </row>
        <row r="49">
          <cell r="A49">
            <v>26</v>
          </cell>
          <cell r="B49">
            <v>62</v>
          </cell>
          <cell r="C49">
            <v>10127677242</v>
          </cell>
          <cell r="D49">
            <v>39474</v>
          </cell>
          <cell r="E49" t="str">
            <v>ПОКРОВСКИЙ Владислав Михайлович</v>
          </cell>
          <cell r="F49" t="str">
            <v>1 СР</v>
          </cell>
          <cell r="G49" t="str">
            <v>Новосибирская область</v>
          </cell>
        </row>
        <row r="50">
          <cell r="A50">
            <v>27</v>
          </cell>
          <cell r="B50">
            <v>42</v>
          </cell>
          <cell r="C50">
            <v>10164512283</v>
          </cell>
          <cell r="D50">
            <v>41087</v>
          </cell>
          <cell r="E50" t="str">
            <v>СТЕПИН Игорь Максимович</v>
          </cell>
          <cell r="F50" t="str">
            <v>2 ЮН</v>
          </cell>
          <cell r="G50" t="str">
            <v>Новосибирская область</v>
          </cell>
        </row>
        <row r="51">
          <cell r="A51">
            <v>28</v>
          </cell>
          <cell r="B51">
            <v>43</v>
          </cell>
          <cell r="C51">
            <v>10146252439</v>
          </cell>
          <cell r="D51">
            <v>41138</v>
          </cell>
          <cell r="E51" t="str">
            <v>ПУДОВ Артур Иванович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29</v>
          </cell>
          <cell r="B52">
            <v>48</v>
          </cell>
          <cell r="C52">
            <v>10143130554</v>
          </cell>
          <cell r="D52">
            <v>40394</v>
          </cell>
          <cell r="E52" t="str">
            <v>РУДЕНКО Маргарита Андреевна</v>
          </cell>
          <cell r="F52" t="str">
            <v>КМС</v>
          </cell>
          <cell r="G52" t="str">
            <v>Новосибирская область</v>
          </cell>
        </row>
        <row r="53">
          <cell r="A53">
            <v>30</v>
          </cell>
          <cell r="B53">
            <v>45</v>
          </cell>
          <cell r="C53">
            <v>0</v>
          </cell>
          <cell r="D53">
            <v>40886</v>
          </cell>
          <cell r="E53" t="str">
            <v>НИТЧЕНКО Артем Вячеславович</v>
          </cell>
          <cell r="F53" t="str">
            <v>3 СР</v>
          </cell>
          <cell r="G53" t="str">
            <v>Новосибирская область</v>
          </cell>
        </row>
        <row r="54">
          <cell r="A54">
            <v>31</v>
          </cell>
          <cell r="B54">
            <v>7</v>
          </cell>
          <cell r="C54">
            <v>10140729806</v>
          </cell>
          <cell r="D54">
            <v>40951</v>
          </cell>
          <cell r="E54" t="str">
            <v>НАСИКОВСКАЯ Елизавета Александровна</v>
          </cell>
          <cell r="F54" t="str">
            <v>1 ЮН</v>
          </cell>
          <cell r="G54" t="str">
            <v>Кемеровская область</v>
          </cell>
        </row>
        <row r="55">
          <cell r="A55">
            <v>32</v>
          </cell>
          <cell r="B55">
            <v>47</v>
          </cell>
          <cell r="C55">
            <v>10143131665</v>
          </cell>
          <cell r="E55" t="str">
            <v>ЛИПАТНИКОВА Яна Романовна</v>
          </cell>
          <cell r="F55" t="str">
            <v>КМС</v>
          </cell>
          <cell r="G55" t="str">
            <v>Новосибирская область</v>
          </cell>
        </row>
        <row r="56">
          <cell r="A56">
            <v>33</v>
          </cell>
          <cell r="B56">
            <v>52</v>
          </cell>
          <cell r="C56">
            <v>10148878311</v>
          </cell>
          <cell r="D56">
            <v>40322</v>
          </cell>
          <cell r="E56" t="str">
            <v>БЫКОВ Глеб Артурович</v>
          </cell>
          <cell r="F56">
            <v>0</v>
          </cell>
          <cell r="G56" t="str">
            <v>Новосибирская область</v>
          </cell>
        </row>
        <row r="57">
          <cell r="A57">
            <v>34</v>
          </cell>
          <cell r="B57">
            <v>44</v>
          </cell>
          <cell r="C57">
            <v>0</v>
          </cell>
          <cell r="D57">
            <v>41464</v>
          </cell>
          <cell r="E57" t="str">
            <v>ХАЛИУЛЛИН Александр Артурович</v>
          </cell>
          <cell r="F57" t="str">
            <v>1 ЮН</v>
          </cell>
          <cell r="G57" t="str">
            <v>Новосибирская область</v>
          </cell>
        </row>
        <row r="58">
          <cell r="A58">
            <v>35</v>
          </cell>
          <cell r="B58">
            <v>49</v>
          </cell>
          <cell r="C58">
            <v>10117596114</v>
          </cell>
          <cell r="D58">
            <v>39367</v>
          </cell>
          <cell r="E58" t="str">
            <v>ЗЫКОВ Николай Андреевич</v>
          </cell>
          <cell r="F58" t="str">
            <v>КМС</v>
          </cell>
          <cell r="G58" t="str">
            <v>Новосибирская область</v>
          </cell>
        </row>
        <row r="59">
          <cell r="A59">
            <v>36</v>
          </cell>
          <cell r="B59">
            <v>31</v>
          </cell>
          <cell r="C59">
            <v>10146253348</v>
          </cell>
          <cell r="D59">
            <v>40406</v>
          </cell>
          <cell r="E59" t="str">
            <v>СИНИЦЫН Игорь Дмитриевич</v>
          </cell>
          <cell r="F59" t="str">
            <v>2 СР</v>
          </cell>
          <cell r="G59" t="str">
            <v>Новосибирская область</v>
          </cell>
        </row>
        <row r="60">
          <cell r="A60">
            <v>37</v>
          </cell>
          <cell r="B60">
            <v>14</v>
          </cell>
          <cell r="C60">
            <v>10153663340</v>
          </cell>
          <cell r="D60">
            <v>40583</v>
          </cell>
          <cell r="E60" t="str">
            <v>ЕФИМОВ Марк Владиславович</v>
          </cell>
          <cell r="F60" t="str">
            <v>2 СР</v>
          </cell>
          <cell r="G60" t="str">
            <v>Кемеровская область</v>
          </cell>
        </row>
        <row r="61">
          <cell r="A61">
            <v>38</v>
          </cell>
          <cell r="B61">
            <v>56</v>
          </cell>
          <cell r="C61">
            <v>10131541175</v>
          </cell>
          <cell r="D61">
            <v>40633</v>
          </cell>
          <cell r="E61" t="str">
            <v>ПОВИСОК Роман Юрьевич</v>
          </cell>
          <cell r="F61" t="str">
            <v>1 ЮН</v>
          </cell>
          <cell r="G61" t="str">
            <v>Новосибирская область</v>
          </cell>
        </row>
        <row r="62">
          <cell r="A62">
            <v>39</v>
          </cell>
          <cell r="B62">
            <v>13</v>
          </cell>
          <cell r="C62">
            <v>0</v>
          </cell>
          <cell r="D62">
            <v>41546</v>
          </cell>
          <cell r="E62" t="str">
            <v>ГРОМОВ Максим Сергеевич</v>
          </cell>
          <cell r="F62" t="str">
            <v>1 ЮН</v>
          </cell>
          <cell r="G62" t="str">
            <v>Кемеровская область</v>
          </cell>
        </row>
        <row r="63">
          <cell r="A63">
            <v>40</v>
          </cell>
          <cell r="B63">
            <v>30</v>
          </cell>
          <cell r="C63">
            <v>10130118511</v>
          </cell>
          <cell r="D63">
            <v>39785</v>
          </cell>
          <cell r="E63" t="str">
            <v>ШАПКИН Егор Иванович</v>
          </cell>
          <cell r="F63" t="str">
            <v>1 СР</v>
          </cell>
          <cell r="G63" t="str">
            <v>Новосибирская область</v>
          </cell>
        </row>
        <row r="64">
          <cell r="A64">
            <v>41</v>
          </cell>
          <cell r="B64">
            <v>8</v>
          </cell>
          <cell r="C64">
            <v>10160931064</v>
          </cell>
          <cell r="E64" t="str">
            <v>ЧЕРЕПАНОВА Елизавета Олеговна</v>
          </cell>
          <cell r="F64" t="str">
            <v>2 СР</v>
          </cell>
          <cell r="G64" t="str">
            <v>Кемеровская область</v>
          </cell>
        </row>
        <row r="65">
          <cell r="A65">
            <v>42</v>
          </cell>
          <cell r="B65">
            <v>22</v>
          </cell>
          <cell r="C65">
            <v>0</v>
          </cell>
          <cell r="D65">
            <v>42000</v>
          </cell>
          <cell r="E65" t="str">
            <v>ЦЫГАНКОВА Алена Захаровна</v>
          </cell>
          <cell r="F65" t="str">
            <v>1 ЮН</v>
          </cell>
          <cell r="G65" t="str">
            <v>Новосибирская область</v>
          </cell>
        </row>
        <row r="66">
          <cell r="A66">
            <v>43</v>
          </cell>
          <cell r="B66">
            <v>61</v>
          </cell>
          <cell r="C66">
            <v>10141439926</v>
          </cell>
          <cell r="E66" t="str">
            <v>ГРЕЧКИН Максим Евгеньевич</v>
          </cell>
          <cell r="F66" t="str">
            <v>1 СР</v>
          </cell>
          <cell r="G66" t="str">
            <v>Новосибирская область</v>
          </cell>
        </row>
        <row r="67">
          <cell r="A67">
            <v>44</v>
          </cell>
          <cell r="B67">
            <v>16</v>
          </cell>
          <cell r="C67">
            <v>10139995131</v>
          </cell>
          <cell r="D67">
            <v>40711</v>
          </cell>
          <cell r="E67" t="str">
            <v>ПЕШНИН Данил Викторович</v>
          </cell>
          <cell r="F67" t="str">
            <v>1 СР</v>
          </cell>
          <cell r="G67" t="str">
            <v>Кемеровская область</v>
          </cell>
        </row>
        <row r="68">
          <cell r="A68">
            <v>45</v>
          </cell>
          <cell r="B68">
            <v>15</v>
          </cell>
          <cell r="C68">
            <v>0</v>
          </cell>
          <cell r="D68">
            <v>40753</v>
          </cell>
          <cell r="E68" t="str">
            <v>ЛЕДОМСКИЙ Андрей Александрович</v>
          </cell>
          <cell r="F68" t="str">
            <v>1 ЮН</v>
          </cell>
          <cell r="G68" t="str">
            <v>Кемеровская область</v>
          </cell>
        </row>
        <row r="69">
          <cell r="A69">
            <v>46</v>
          </cell>
          <cell r="B69">
            <v>29</v>
          </cell>
          <cell r="C69">
            <v>10146253550</v>
          </cell>
          <cell r="D69">
            <v>40889</v>
          </cell>
          <cell r="E69" t="str">
            <v>БРУМА Екатерина Вадимовна</v>
          </cell>
          <cell r="F69" t="str">
            <v>1 СР</v>
          </cell>
          <cell r="G69" t="str">
            <v>Новосибирская область</v>
          </cell>
        </row>
        <row r="70">
          <cell r="A70">
            <v>47</v>
          </cell>
          <cell r="B70">
            <v>28</v>
          </cell>
          <cell r="C70">
            <v>10143132675</v>
          </cell>
          <cell r="D70">
            <v>40219</v>
          </cell>
          <cell r="E70" t="str">
            <v>ГОРСКИЙ Петр Александрович</v>
          </cell>
          <cell r="F70" t="str">
            <v>1 СР</v>
          </cell>
          <cell r="G70" t="str">
            <v>Новосибирская область</v>
          </cell>
        </row>
        <row r="71">
          <cell r="A71">
            <v>48</v>
          </cell>
          <cell r="B71">
            <v>11</v>
          </cell>
          <cell r="C71">
            <v>0</v>
          </cell>
          <cell r="D71">
            <v>41358</v>
          </cell>
          <cell r="E71" t="str">
            <v>ШИПАЛОВА Виктория Юрьевна</v>
          </cell>
          <cell r="F71" t="str">
            <v>1 ЮН</v>
          </cell>
          <cell r="G71" t="str">
            <v>Кемеровская область</v>
          </cell>
        </row>
        <row r="72">
          <cell r="A72">
            <v>49</v>
          </cell>
          <cell r="B72">
            <v>20</v>
          </cell>
          <cell r="C72">
            <v>10113103091</v>
          </cell>
          <cell r="D72">
            <v>39096</v>
          </cell>
          <cell r="E72" t="str">
            <v>КОНОНЕНКО Максим Алексеевич</v>
          </cell>
          <cell r="F72" t="str">
            <v>КМС</v>
          </cell>
          <cell r="G72" t="str">
            <v>Самарская область</v>
          </cell>
        </row>
        <row r="73">
          <cell r="A73">
            <v>50</v>
          </cell>
          <cell r="B73">
            <v>21</v>
          </cell>
          <cell r="C73">
            <v>0</v>
          </cell>
          <cell r="D73">
            <v>41619</v>
          </cell>
          <cell r="E73" t="str">
            <v>РАЙШ Алиса Денисовна</v>
          </cell>
          <cell r="F73" t="str">
            <v>1 ЮН</v>
          </cell>
          <cell r="G73" t="str">
            <v>Новосибирская область</v>
          </cell>
        </row>
        <row r="74">
          <cell r="A74">
            <v>51</v>
          </cell>
          <cell r="B74">
            <v>19</v>
          </cell>
          <cell r="C74">
            <v>0</v>
          </cell>
          <cell r="D74">
            <v>40668</v>
          </cell>
          <cell r="E74" t="str">
            <v>ШУМЕЕВ Тимофей Евгеньевич</v>
          </cell>
          <cell r="F74" t="str">
            <v>2 СР</v>
          </cell>
          <cell r="G74" t="str">
            <v>Кемеровская область</v>
          </cell>
        </row>
        <row r="75">
          <cell r="A75">
            <v>52</v>
          </cell>
          <cell r="B75">
            <v>17</v>
          </cell>
          <cell r="C75">
            <v>0</v>
          </cell>
          <cell r="E75" t="str">
            <v>САРСАЦКИЙ Кирилл Денисович</v>
          </cell>
          <cell r="F75" t="str">
            <v>1 ЮН</v>
          </cell>
          <cell r="G75" t="str">
            <v>Кемеровская область</v>
          </cell>
        </row>
        <row r="76">
          <cell r="A76">
            <v>53</v>
          </cell>
          <cell r="B76">
            <v>33</v>
          </cell>
          <cell r="C76">
            <v>10146046315</v>
          </cell>
          <cell r="D76">
            <v>40493</v>
          </cell>
          <cell r="E76" t="str">
            <v>СЕРГЕЕВА София Александровна</v>
          </cell>
          <cell r="F76" t="str">
            <v>1 СР</v>
          </cell>
          <cell r="G76" t="str">
            <v>Новосибирская область</v>
          </cell>
        </row>
        <row r="77">
          <cell r="A77">
            <v>54</v>
          </cell>
          <cell r="B77">
            <v>32</v>
          </cell>
          <cell r="C77">
            <v>10143134695</v>
          </cell>
          <cell r="D77">
            <v>40351</v>
          </cell>
          <cell r="E77" t="str">
            <v>СЕРЕДА Матвей Станиславович</v>
          </cell>
          <cell r="F77" t="str">
            <v>2 СР</v>
          </cell>
          <cell r="G77" t="str">
            <v>Новосибирская область</v>
          </cell>
        </row>
        <row r="78">
          <cell r="A78">
            <v>55</v>
          </cell>
          <cell r="B78">
            <v>24</v>
          </cell>
          <cell r="C78">
            <v>10153688501</v>
          </cell>
          <cell r="D78">
            <v>40444</v>
          </cell>
          <cell r="E78" t="str">
            <v>АНОХИН Илья Сергеевич</v>
          </cell>
          <cell r="F78" t="str">
            <v>1 СР</v>
          </cell>
          <cell r="G78" t="str">
            <v>Новосибирская область</v>
          </cell>
        </row>
        <row r="79">
          <cell r="A79">
            <v>56</v>
          </cell>
          <cell r="B79">
            <v>18</v>
          </cell>
          <cell r="C79">
            <v>0</v>
          </cell>
          <cell r="D79">
            <v>41200</v>
          </cell>
          <cell r="E79" t="str">
            <v>УШАКОВ Семен Евгеньевич</v>
          </cell>
          <cell r="F79" t="str">
            <v>1 ЮН</v>
          </cell>
          <cell r="G79" t="str">
            <v>Кемеровская область</v>
          </cell>
        </row>
        <row r="80">
          <cell r="A80">
            <v>57</v>
          </cell>
          <cell r="B80">
            <v>26</v>
          </cell>
          <cell r="C80">
            <v>10164839457</v>
          </cell>
          <cell r="D80">
            <v>40456</v>
          </cell>
          <cell r="E80" t="str">
            <v>КИШЛАРЬ Ева Станиславовна</v>
          </cell>
          <cell r="F80" t="str">
            <v>2 СР</v>
          </cell>
          <cell r="G80" t="str">
            <v>Новосибирская область</v>
          </cell>
        </row>
        <row r="81">
          <cell r="A81">
            <v>58</v>
          </cell>
          <cell r="B81">
            <v>25</v>
          </cell>
          <cell r="C81">
            <v>10164644245</v>
          </cell>
          <cell r="D81">
            <v>40365</v>
          </cell>
          <cell r="E81" t="str">
            <v>БУРТАСОВ Ростислав Александрович</v>
          </cell>
          <cell r="F81" t="str">
            <v>2 СР</v>
          </cell>
          <cell r="G81" t="str">
            <v>Новосибирская область</v>
          </cell>
        </row>
        <row r="82">
          <cell r="A82">
            <v>59</v>
          </cell>
          <cell r="B82">
            <v>35</v>
          </cell>
          <cell r="C82">
            <v>10153618678</v>
          </cell>
          <cell r="D82">
            <v>40520</v>
          </cell>
          <cell r="E82" t="str">
            <v>СТУДЕНКОВА Ярослава Петровна</v>
          </cell>
          <cell r="F82" t="str">
            <v>2 СР</v>
          </cell>
          <cell r="G82" t="str">
            <v>Новосибирская область</v>
          </cell>
        </row>
        <row r="83">
          <cell r="A83" t="str">
            <v>вк</v>
          </cell>
          <cell r="B83">
            <v>64</v>
          </cell>
          <cell r="C83">
            <v>10127677141</v>
          </cell>
          <cell r="D83">
            <v>39344</v>
          </cell>
          <cell r="E83" t="str">
            <v>СЕМЬЯНОВ Александр Андреевич</v>
          </cell>
          <cell r="F83" t="str">
            <v>КМС</v>
          </cell>
          <cell r="G83" t="str">
            <v>Новосибирская область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"Активный гонщик"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36</v>
          </cell>
          <cell r="C24">
            <v>10129901875</v>
          </cell>
          <cell r="D24">
            <v>40068</v>
          </cell>
          <cell r="E24" t="str">
            <v>НЕМЧАНИНОВ Алексей Александрович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38</v>
          </cell>
          <cell r="C26">
            <v>10164811670</v>
          </cell>
          <cell r="D26">
            <v>41667</v>
          </cell>
          <cell r="E26" t="str">
            <v>ЦАРЕВА Ольга Романовна</v>
          </cell>
          <cell r="F26" t="str">
            <v>2 ЮН</v>
          </cell>
          <cell r="G26" t="str">
            <v>Новосибирская область</v>
          </cell>
        </row>
        <row r="27">
          <cell r="A27">
            <v>4</v>
          </cell>
          <cell r="B27">
            <v>44</v>
          </cell>
          <cell r="C27">
            <v>0</v>
          </cell>
          <cell r="D27">
            <v>41464</v>
          </cell>
          <cell r="E27" t="str">
            <v>ХАЛИУЛЛИН Александр Артурович</v>
          </cell>
          <cell r="F27" t="str">
            <v>1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4</v>
          </cell>
          <cell r="C28">
            <v>10149843863</v>
          </cell>
          <cell r="D28">
            <v>40297</v>
          </cell>
          <cell r="E28" t="str">
            <v>ЕФРЕМОВА Карина Владимировна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41</v>
          </cell>
          <cell r="C29">
            <v>10164563312</v>
          </cell>
          <cell r="D29">
            <v>41225</v>
          </cell>
          <cell r="E29" t="str">
            <v>ДРОЗДОВ Данил Игоревич</v>
          </cell>
          <cell r="F29" t="str">
            <v>2 ЮН</v>
          </cell>
          <cell r="G29" t="str">
            <v>Новосибирская область</v>
          </cell>
        </row>
        <row r="30">
          <cell r="A30">
            <v>7</v>
          </cell>
          <cell r="B30">
            <v>51</v>
          </cell>
          <cell r="C30">
            <v>10140354435</v>
          </cell>
          <cell r="D30">
            <v>39903</v>
          </cell>
          <cell r="E30" t="str">
            <v>ТЕТЕНКОВ Трофим Евгеньевич</v>
          </cell>
          <cell r="F30" t="str">
            <v>1 СР</v>
          </cell>
          <cell r="G30" t="str">
            <v>Новосибирская область</v>
          </cell>
        </row>
        <row r="31">
          <cell r="A31">
            <v>8</v>
          </cell>
          <cell r="B31">
            <v>37</v>
          </cell>
          <cell r="C31">
            <v>10146252641</v>
          </cell>
          <cell r="D31">
            <v>40643</v>
          </cell>
          <cell r="E31" t="str">
            <v>ПОНАМАРЕВ Кирилл Николаевич</v>
          </cell>
          <cell r="F31" t="str">
            <v>1 СР</v>
          </cell>
          <cell r="G31" t="str">
            <v>Новосибирская область</v>
          </cell>
        </row>
        <row r="35">
          <cell r="A35" t="str">
            <v>ПОГОДНЫЕ УСЛОВИЯ</v>
          </cell>
        </row>
        <row r="36">
          <cell r="A36" t="str">
            <v xml:space="preserve">  Погода в начале | Погода в конце | Т в начале | Т в конце | Влажность</v>
          </cell>
        </row>
        <row r="37">
          <cell r="A37" t="str">
            <v xml:space="preserve">                     Ясно      |          Ясно           |     +21.0      |     +16.0    |    54             </v>
          </cell>
        </row>
        <row r="41">
          <cell r="A41" t="str">
            <v>ТЕХНИЧЕСКИЙ ДЕЛЕГАТ</v>
          </cell>
          <cell r="E41" t="str">
            <v>ГЛАВНЫЙ СУДЬЯ</v>
          </cell>
        </row>
        <row r="45">
          <cell r="E45" t="str">
            <v xml:space="preserve">САВИЦКИЙ К.Н. (ВК, г. НОВОСИБИРСК) 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"Активный гонщик" по сумме 2-х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4</v>
          </cell>
          <cell r="C24">
            <v>10149843863</v>
          </cell>
          <cell r="D24">
            <v>40297</v>
          </cell>
          <cell r="E24" t="str">
            <v>ЕФРЕМОВА Карина Владимировна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2</v>
          </cell>
          <cell r="B25">
            <v>36</v>
          </cell>
          <cell r="C25">
            <v>10129901875</v>
          </cell>
          <cell r="D25">
            <v>40068</v>
          </cell>
          <cell r="E25" t="str">
            <v>НЕМЧАНИНОВ Алексей Александрович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3</v>
          </cell>
          <cell r="B26">
            <v>51</v>
          </cell>
          <cell r="C26">
            <v>10140354435</v>
          </cell>
          <cell r="D26">
            <v>39903</v>
          </cell>
          <cell r="E26" t="str">
            <v>ТЕТЕНКОВ Трофим Евгеньевич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39</v>
          </cell>
          <cell r="C27">
            <v>10164425589</v>
          </cell>
          <cell r="D27">
            <v>41214</v>
          </cell>
          <cell r="E27" t="str">
            <v>ИВАНОВА Анна Сергеевна</v>
          </cell>
          <cell r="F27" t="str">
            <v>2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44</v>
          </cell>
          <cell r="C28">
            <v>0</v>
          </cell>
          <cell r="D28">
            <v>41464</v>
          </cell>
          <cell r="E28" t="str">
            <v>ХАЛИУЛЛИН Александр Артурович</v>
          </cell>
          <cell r="F28" t="str">
            <v>1 ЮН</v>
          </cell>
          <cell r="G28" t="str">
            <v>Новосибирская область</v>
          </cell>
        </row>
        <row r="29">
          <cell r="A29">
            <v>6</v>
          </cell>
          <cell r="B29">
            <v>38</v>
          </cell>
          <cell r="C29">
            <v>10164811670</v>
          </cell>
          <cell r="D29">
            <v>41667</v>
          </cell>
          <cell r="E29" t="str">
            <v>ЦАРЕВА Ольга Романовна</v>
          </cell>
          <cell r="F29" t="str">
            <v>2 ЮН</v>
          </cell>
          <cell r="G29" t="str">
            <v>Новосибирская область</v>
          </cell>
        </row>
        <row r="30">
          <cell r="A30">
            <v>7</v>
          </cell>
          <cell r="B30">
            <v>42</v>
          </cell>
          <cell r="C30">
            <v>10164512283</v>
          </cell>
          <cell r="D30">
            <v>41087</v>
          </cell>
          <cell r="E30" t="str">
            <v>СТЕПИН Игорь Максимович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37</v>
          </cell>
          <cell r="C31">
            <v>10146252641</v>
          </cell>
          <cell r="D31">
            <v>40643</v>
          </cell>
          <cell r="E31" t="str">
            <v>ПОНАМАРЕВ Кирилл Николаевич</v>
          </cell>
          <cell r="F31" t="str">
            <v>1 СР</v>
          </cell>
          <cell r="G31" t="str">
            <v>Новосибирская область</v>
          </cell>
        </row>
        <row r="32">
          <cell r="A32">
            <v>9</v>
          </cell>
          <cell r="B32">
            <v>10</v>
          </cell>
          <cell r="C32">
            <v>0</v>
          </cell>
          <cell r="D32">
            <v>41192</v>
          </cell>
          <cell r="E32" t="str">
            <v>ФЕДОСОВ Федор Эдуардович</v>
          </cell>
          <cell r="F32" t="str">
            <v>3 СР</v>
          </cell>
          <cell r="G32" t="str">
            <v>Кемеровская область</v>
          </cell>
        </row>
        <row r="33">
          <cell r="A33">
            <v>10</v>
          </cell>
          <cell r="B33">
            <v>41</v>
          </cell>
          <cell r="C33">
            <v>10164563312</v>
          </cell>
          <cell r="D33">
            <v>41225</v>
          </cell>
          <cell r="E33" t="str">
            <v>ДРОЗДОВ Данил Игоревич</v>
          </cell>
          <cell r="F33" t="str">
            <v>2 ЮН</v>
          </cell>
          <cell r="G33" t="str">
            <v>Новосибирская область</v>
          </cell>
        </row>
        <row r="34">
          <cell r="A34">
            <v>11</v>
          </cell>
          <cell r="B34">
            <v>2</v>
          </cell>
          <cell r="C34">
            <v>10149837294</v>
          </cell>
          <cell r="D34">
            <v>39867</v>
          </cell>
          <cell r="E34" t="str">
            <v>ПЕЧЕРИН Дмитрий Владиславович</v>
          </cell>
          <cell r="F34" t="str">
            <v>КМС</v>
          </cell>
          <cell r="G34" t="str">
            <v>Кемеровская область</v>
          </cell>
        </row>
        <row r="35">
          <cell r="A35">
            <v>12</v>
          </cell>
          <cell r="B35">
            <v>53</v>
          </cell>
          <cell r="C35">
            <v>10148667941</v>
          </cell>
          <cell r="D35">
            <v>40565</v>
          </cell>
          <cell r="E35" t="str">
            <v>ЕВДОКИМОВ Матвей Иванович</v>
          </cell>
          <cell r="F35" t="str">
            <v>2 СР</v>
          </cell>
          <cell r="G35" t="str">
            <v>Новосибирская область</v>
          </cell>
        </row>
        <row r="39">
          <cell r="A39" t="str">
            <v>ПОГОДНЫЕ УСЛОВИЯ</v>
          </cell>
        </row>
        <row r="40">
          <cell r="A40" t="str">
            <v xml:space="preserve">  Погода в начале | Погода в конце | Т в начале | Т в конце | Влажность</v>
          </cell>
        </row>
        <row r="41">
          <cell r="A41" t="str">
            <v xml:space="preserve">                     Ясно      |          Ясно           |     +21.0      |     +16.0    |    54             </v>
          </cell>
        </row>
        <row r="45">
          <cell r="A45" t="str">
            <v>ТЕХНИЧЕСКИЙ ДЕЛЕГАТ</v>
          </cell>
          <cell r="E45" t="str">
            <v>ГЛАВНЫЙ СУДЬЯ</v>
          </cell>
        </row>
        <row r="49">
          <cell r="E49" t="str">
            <v xml:space="preserve">САВИЦКИЙ К.Н. (ВК, г. НОВОСИБИРСК) 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10092426331</v>
          </cell>
          <cell r="D24">
            <v>0</v>
          </cell>
          <cell r="E24" t="str">
            <v>САННИКОВ Евгений</v>
          </cell>
          <cell r="F24">
            <v>38756</v>
          </cell>
          <cell r="G24" t="str">
            <v>КМС</v>
          </cell>
        </row>
        <row r="25">
          <cell r="A25">
            <v>2</v>
          </cell>
          <cell r="B25">
            <v>39</v>
          </cell>
          <cell r="C25">
            <v>10092736933</v>
          </cell>
          <cell r="D25">
            <v>0</v>
          </cell>
          <cell r="E25" t="str">
            <v>АНДРОСЕНКО Егор</v>
          </cell>
          <cell r="F25">
            <v>38778</v>
          </cell>
          <cell r="G25" t="str">
            <v>КМС</v>
          </cell>
        </row>
        <row r="26">
          <cell r="A26">
            <v>3</v>
          </cell>
          <cell r="B26">
            <v>36</v>
          </cell>
          <cell r="C26">
            <v>10092779066</v>
          </cell>
          <cell r="D26">
            <v>0</v>
          </cell>
          <cell r="E26" t="str">
            <v>САДЫКОВ Ильяс</v>
          </cell>
          <cell r="F26">
            <v>38980</v>
          </cell>
          <cell r="G26" t="str">
            <v>КМС</v>
          </cell>
        </row>
        <row r="27">
          <cell r="A27">
            <v>4</v>
          </cell>
          <cell r="B27">
            <v>4</v>
          </cell>
          <cell r="C27">
            <v>10084268530</v>
          </cell>
          <cell r="D27">
            <v>0</v>
          </cell>
          <cell r="E27" t="str">
            <v>ПРИДАТЧЕНКО Егор</v>
          </cell>
          <cell r="F27">
            <v>38954</v>
          </cell>
          <cell r="G27" t="str">
            <v>КМС</v>
          </cell>
        </row>
        <row r="28">
          <cell r="A28">
            <v>5</v>
          </cell>
          <cell r="B28">
            <v>1</v>
          </cell>
          <cell r="C28">
            <v>10091960832</v>
          </cell>
          <cell r="D28">
            <v>0</v>
          </cell>
          <cell r="E28" t="str">
            <v>ХРИСТОЛЮБОВ Павел</v>
          </cell>
          <cell r="F28">
            <v>39392</v>
          </cell>
          <cell r="G28">
            <v>2</v>
          </cell>
        </row>
        <row r="29">
          <cell r="A29">
            <v>6</v>
          </cell>
          <cell r="B29">
            <v>3</v>
          </cell>
          <cell r="C29">
            <v>10084385132</v>
          </cell>
          <cell r="D29">
            <v>0</v>
          </cell>
          <cell r="E29" t="str">
            <v>ШКРЯБИН Арсен</v>
          </cell>
          <cell r="F29">
            <v>39069</v>
          </cell>
          <cell r="G29">
            <v>2</v>
          </cell>
        </row>
        <row r="30">
          <cell r="A30">
            <v>7</v>
          </cell>
          <cell r="B30">
            <v>41</v>
          </cell>
          <cell r="C30">
            <v>10093614882</v>
          </cell>
          <cell r="D30">
            <v>0</v>
          </cell>
          <cell r="E30" t="str">
            <v>СЕЛЕЗНЕВ Илья</v>
          </cell>
          <cell r="F30">
            <v>38951</v>
          </cell>
          <cell r="G30">
            <v>2</v>
          </cell>
        </row>
        <row r="31">
          <cell r="A31">
            <v>8</v>
          </cell>
          <cell r="B31">
            <v>5</v>
          </cell>
          <cell r="C31">
            <v>10093603061</v>
          </cell>
          <cell r="D31">
            <v>0</v>
          </cell>
          <cell r="E31" t="str">
            <v>КАЗАК Максим</v>
          </cell>
          <cell r="F31">
            <v>38727</v>
          </cell>
          <cell r="G31">
            <v>2</v>
          </cell>
        </row>
        <row r="32">
          <cell r="A32">
            <v>9</v>
          </cell>
          <cell r="B32">
            <v>6</v>
          </cell>
          <cell r="C32">
            <v>10113019835</v>
          </cell>
          <cell r="D32">
            <v>0</v>
          </cell>
          <cell r="E32" t="str">
            <v>БЕЛОУСОВ Иван</v>
          </cell>
          <cell r="F32">
            <v>39241</v>
          </cell>
          <cell r="G32">
            <v>2</v>
          </cell>
        </row>
        <row r="33">
          <cell r="A33">
            <v>10</v>
          </cell>
          <cell r="B33">
            <v>37</v>
          </cell>
          <cell r="C33">
            <v>10094923675</v>
          </cell>
          <cell r="D33">
            <v>29954</v>
          </cell>
          <cell r="E33" t="str">
            <v>МЕЩЕРЯКОВ Илья</v>
          </cell>
          <cell r="F33">
            <v>38750</v>
          </cell>
          <cell r="G33" t="str">
            <v>КМС</v>
          </cell>
        </row>
        <row r="34">
          <cell r="A34">
            <v>11</v>
          </cell>
          <cell r="B34">
            <v>10</v>
          </cell>
          <cell r="C34">
            <v>10115653383</v>
          </cell>
          <cell r="D34">
            <v>0</v>
          </cell>
          <cell r="E34" t="str">
            <v>БУТРИК Егор</v>
          </cell>
          <cell r="F34">
            <v>38946</v>
          </cell>
          <cell r="G34">
            <v>3</v>
          </cell>
        </row>
        <row r="35">
          <cell r="A35">
            <v>12</v>
          </cell>
          <cell r="B35">
            <v>40</v>
          </cell>
          <cell r="C35">
            <v>10104651866</v>
          </cell>
          <cell r="D35">
            <v>0</v>
          </cell>
          <cell r="E35" t="str">
            <v>НАГОРНОВ Богдан</v>
          </cell>
          <cell r="F35">
            <v>39156</v>
          </cell>
          <cell r="G35">
            <v>2</v>
          </cell>
        </row>
        <row r="36">
          <cell r="A36">
            <v>13</v>
          </cell>
          <cell r="B36">
            <v>51</v>
          </cell>
          <cell r="C36">
            <v>10116658850</v>
          </cell>
          <cell r="D36">
            <v>27456</v>
          </cell>
          <cell r="E36" t="str">
            <v>КНЯЗЕВ Егор</v>
          </cell>
          <cell r="F36">
            <v>38793</v>
          </cell>
          <cell r="G36">
            <v>1</v>
          </cell>
        </row>
        <row r="37">
          <cell r="A37">
            <v>14</v>
          </cell>
          <cell r="B37">
            <v>55</v>
          </cell>
          <cell r="C37">
            <v>10122875136</v>
          </cell>
          <cell r="D37">
            <v>0</v>
          </cell>
          <cell r="E37" t="str">
            <v>ПУХОРЕВ Алексей</v>
          </cell>
          <cell r="F37">
            <v>38841</v>
          </cell>
          <cell r="G37">
            <v>1</v>
          </cell>
        </row>
        <row r="38">
          <cell r="A38">
            <v>15</v>
          </cell>
          <cell r="B38">
            <v>59</v>
          </cell>
          <cell r="C38">
            <v>10113557476</v>
          </cell>
          <cell r="D38">
            <v>0</v>
          </cell>
          <cell r="E38" t="str">
            <v>КАРУЛЯ Роман</v>
          </cell>
          <cell r="F38">
            <v>39200</v>
          </cell>
          <cell r="G38">
            <v>1</v>
          </cell>
        </row>
        <row r="39">
          <cell r="A39">
            <v>16</v>
          </cell>
          <cell r="B39">
            <v>2</v>
          </cell>
          <cell r="C39">
            <v>10091970330</v>
          </cell>
          <cell r="D39">
            <v>0</v>
          </cell>
          <cell r="E39" t="str">
            <v>КУЛАГИН Глеб</v>
          </cell>
          <cell r="F39">
            <v>39380</v>
          </cell>
          <cell r="G39">
            <v>2</v>
          </cell>
        </row>
        <row r="40">
          <cell r="A40">
            <v>17</v>
          </cell>
          <cell r="B40">
            <v>54</v>
          </cell>
          <cell r="C40">
            <v>10117596114</v>
          </cell>
          <cell r="D40">
            <v>0</v>
          </cell>
          <cell r="E40" t="str">
            <v>ЗЫКОВ Николай</v>
          </cell>
          <cell r="F40">
            <v>39367</v>
          </cell>
          <cell r="G40">
            <v>1</v>
          </cell>
        </row>
        <row r="41">
          <cell r="A41">
            <v>18</v>
          </cell>
          <cell r="B41">
            <v>60</v>
          </cell>
          <cell r="C41">
            <v>10113103091</v>
          </cell>
          <cell r="D41">
            <v>0</v>
          </cell>
          <cell r="E41" t="str">
            <v>КОНОНЕНКО Максим</v>
          </cell>
          <cell r="F41">
            <v>39096</v>
          </cell>
          <cell r="G41">
            <v>1</v>
          </cell>
        </row>
        <row r="42">
          <cell r="A42">
            <v>19</v>
          </cell>
          <cell r="B42">
            <v>50</v>
          </cell>
          <cell r="C42">
            <v>10114463115</v>
          </cell>
          <cell r="E42" t="str">
            <v>МАТВЕЕВ Никита</v>
          </cell>
          <cell r="F42">
            <v>39620</v>
          </cell>
          <cell r="G42">
            <v>2</v>
          </cell>
        </row>
        <row r="43">
          <cell r="A43">
            <v>20</v>
          </cell>
          <cell r="B43">
            <v>42</v>
          </cell>
          <cell r="C43">
            <v>10089576046</v>
          </cell>
          <cell r="D43">
            <v>0</v>
          </cell>
          <cell r="E43" t="str">
            <v>СУГАК Дмитрий</v>
          </cell>
          <cell r="F43">
            <v>38831</v>
          </cell>
          <cell r="G43">
            <v>2</v>
          </cell>
        </row>
        <row r="44">
          <cell r="A44">
            <v>21</v>
          </cell>
          <cell r="B44">
            <v>58</v>
          </cell>
          <cell r="C44">
            <v>10104124430</v>
          </cell>
          <cell r="D44">
            <v>25834</v>
          </cell>
          <cell r="E44" t="str">
            <v>КОВАЛЕНКО Дмитрий</v>
          </cell>
          <cell r="F44">
            <v>39215</v>
          </cell>
          <cell r="G44">
            <v>2</v>
          </cell>
        </row>
        <row r="45">
          <cell r="A45">
            <v>22</v>
          </cell>
          <cell r="B45">
            <v>23</v>
          </cell>
          <cell r="C45">
            <v>10093064410</v>
          </cell>
          <cell r="D45">
            <v>0</v>
          </cell>
          <cell r="E45" t="str">
            <v>САВЕНКОВ Максим</v>
          </cell>
          <cell r="F45">
            <v>38951</v>
          </cell>
          <cell r="G45">
            <v>3</v>
          </cell>
        </row>
        <row r="46">
          <cell r="A46">
            <v>23</v>
          </cell>
          <cell r="B46">
            <v>53</v>
          </cell>
          <cell r="C46">
            <v>10116023704</v>
          </cell>
          <cell r="D46">
            <v>0</v>
          </cell>
          <cell r="E46" t="str">
            <v>ГРЕЧКИН Дмитрий</v>
          </cell>
          <cell r="F46">
            <v>39062</v>
          </cell>
          <cell r="G46">
            <v>2</v>
          </cell>
        </row>
        <row r="47">
          <cell r="A47">
            <v>24</v>
          </cell>
          <cell r="B47">
            <v>57</v>
          </cell>
          <cell r="C47">
            <v>10104018942</v>
          </cell>
          <cell r="D47">
            <v>25792</v>
          </cell>
          <cell r="E47" t="str">
            <v>АНДРИЕНКО Тимофей</v>
          </cell>
          <cell r="F47">
            <v>39043</v>
          </cell>
          <cell r="G47">
            <v>1</v>
          </cell>
        </row>
        <row r="48">
          <cell r="A48">
            <v>25</v>
          </cell>
          <cell r="B48">
            <v>62</v>
          </cell>
          <cell r="C48">
            <v>10130083145</v>
          </cell>
          <cell r="D48">
            <v>0</v>
          </cell>
          <cell r="E48" t="str">
            <v>КАРЧЕВСКИЙ Илья</v>
          </cell>
          <cell r="F48">
            <v>38733</v>
          </cell>
          <cell r="G48">
            <v>2</v>
          </cell>
        </row>
        <row r="49">
          <cell r="A49">
            <v>26</v>
          </cell>
          <cell r="B49">
            <v>43</v>
          </cell>
          <cell r="C49">
            <v>10113612444</v>
          </cell>
          <cell r="D49">
            <v>0</v>
          </cell>
          <cell r="E49" t="str">
            <v>ПОЛОЗКОВ Никита</v>
          </cell>
          <cell r="F49">
            <v>39265</v>
          </cell>
          <cell r="G49">
            <v>2</v>
          </cell>
        </row>
        <row r="50">
          <cell r="A50">
            <v>27</v>
          </cell>
          <cell r="B50">
            <v>12</v>
          </cell>
          <cell r="C50">
            <v>10092399150</v>
          </cell>
          <cell r="D50">
            <v>0</v>
          </cell>
          <cell r="E50" t="str">
            <v>ПРИДАТЧЕНКО Роман</v>
          </cell>
          <cell r="F50">
            <v>39409</v>
          </cell>
          <cell r="G50">
            <v>3</v>
          </cell>
        </row>
        <row r="51">
          <cell r="A51">
            <v>28</v>
          </cell>
          <cell r="B51">
            <v>48</v>
          </cell>
          <cell r="C51">
            <v>10113341652</v>
          </cell>
          <cell r="D51">
            <v>0</v>
          </cell>
          <cell r="E51" t="str">
            <v>МИХАЙЛОВ Даниил</v>
          </cell>
          <cell r="F51">
            <v>39801</v>
          </cell>
          <cell r="G51">
            <v>2</v>
          </cell>
        </row>
        <row r="52">
          <cell r="A52">
            <v>29</v>
          </cell>
          <cell r="B52">
            <v>45</v>
          </cell>
          <cell r="C52">
            <v>10113846456</v>
          </cell>
          <cell r="D52">
            <v>0</v>
          </cell>
          <cell r="E52" t="str">
            <v>ТОБОЛКИН Артем</v>
          </cell>
          <cell r="F52">
            <v>39311</v>
          </cell>
          <cell r="G52">
            <v>2</v>
          </cell>
        </row>
        <row r="53">
          <cell r="A53">
            <v>30</v>
          </cell>
          <cell r="B53">
            <v>52</v>
          </cell>
          <cell r="C53">
            <v>10116255591</v>
          </cell>
          <cell r="D53">
            <v>27327</v>
          </cell>
          <cell r="E53" t="str">
            <v>ГОЛОВИН Егор</v>
          </cell>
          <cell r="F53">
            <v>38730</v>
          </cell>
          <cell r="G53" t="str">
            <v>КМС</v>
          </cell>
        </row>
        <row r="54">
          <cell r="A54">
            <v>31</v>
          </cell>
          <cell r="B54">
            <v>47</v>
          </cell>
          <cell r="C54">
            <v>10117266415</v>
          </cell>
          <cell r="D54">
            <v>0</v>
          </cell>
          <cell r="E54" t="str">
            <v>АНТОНОВ Владислав</v>
          </cell>
          <cell r="F54">
            <v>39162</v>
          </cell>
          <cell r="G54">
            <v>2</v>
          </cell>
        </row>
        <row r="55">
          <cell r="A55">
            <v>32</v>
          </cell>
          <cell r="B55">
            <v>49</v>
          </cell>
          <cell r="C55">
            <v>10113665792</v>
          </cell>
          <cell r="D55">
            <v>0</v>
          </cell>
          <cell r="E55" t="str">
            <v>ЗОММЕР Максим</v>
          </cell>
          <cell r="F55">
            <v>39428</v>
          </cell>
          <cell r="G55">
            <v>2</v>
          </cell>
        </row>
        <row r="56">
          <cell r="A56">
            <v>33</v>
          </cell>
          <cell r="B56">
            <v>44</v>
          </cell>
          <cell r="C56">
            <v>10117594393</v>
          </cell>
          <cell r="D56">
            <v>0</v>
          </cell>
          <cell r="E56" t="str">
            <v>СОЛОБОЕВ Денис</v>
          </cell>
          <cell r="F56">
            <v>38867</v>
          </cell>
          <cell r="G56">
            <v>2</v>
          </cell>
        </row>
        <row r="57">
          <cell r="A57">
            <v>34</v>
          </cell>
          <cell r="B57">
            <v>31</v>
          </cell>
          <cell r="C57">
            <v>10117594393</v>
          </cell>
          <cell r="D57">
            <v>0</v>
          </cell>
          <cell r="E57" t="str">
            <v>СЕМЬЯНОВ Александр</v>
          </cell>
          <cell r="F57">
            <v>39344</v>
          </cell>
          <cell r="G57">
            <v>2</v>
          </cell>
        </row>
        <row r="58">
          <cell r="A58">
            <v>35</v>
          </cell>
          <cell r="B58">
            <v>27</v>
          </cell>
          <cell r="C58">
            <v>10117594393</v>
          </cell>
          <cell r="D58">
            <v>0</v>
          </cell>
          <cell r="E58" t="str">
            <v>ПРОСКУРНЯ Максим</v>
          </cell>
          <cell r="F58">
            <v>39272</v>
          </cell>
          <cell r="G58" t="str">
            <v>б/р</v>
          </cell>
        </row>
        <row r="59">
          <cell r="A59">
            <v>36</v>
          </cell>
          <cell r="B59">
            <v>7</v>
          </cell>
          <cell r="C59">
            <v>10117594393</v>
          </cell>
          <cell r="D59" t="str">
            <v xml:space="preserve"> </v>
          </cell>
          <cell r="E59" t="str">
            <v>КУЗНЕЦОВ Александр</v>
          </cell>
          <cell r="F59">
            <v>38730</v>
          </cell>
          <cell r="G59" t="str">
            <v>б/р</v>
          </cell>
        </row>
        <row r="60">
          <cell r="A60">
            <v>37</v>
          </cell>
          <cell r="B60">
            <v>28</v>
          </cell>
          <cell r="C60">
            <v>10117594393</v>
          </cell>
          <cell r="D60">
            <v>0</v>
          </cell>
          <cell r="E60" t="str">
            <v>МАСЛЮК Вениамин</v>
          </cell>
          <cell r="F60">
            <v>39502</v>
          </cell>
          <cell r="G60">
            <v>3</v>
          </cell>
        </row>
        <row r="61">
          <cell r="A61">
            <v>38</v>
          </cell>
          <cell r="B61">
            <v>30</v>
          </cell>
          <cell r="C61">
            <v>10117594393</v>
          </cell>
          <cell r="D61">
            <v>0</v>
          </cell>
          <cell r="E61" t="str">
            <v>КОНОНОВ Илья</v>
          </cell>
          <cell r="F61">
            <v>39225</v>
          </cell>
          <cell r="G61">
            <v>2</v>
          </cell>
        </row>
        <row r="62">
          <cell r="A62">
            <v>39</v>
          </cell>
          <cell r="B62">
            <v>56</v>
          </cell>
          <cell r="C62">
            <v>10117594393</v>
          </cell>
          <cell r="D62">
            <v>0</v>
          </cell>
          <cell r="E62" t="str">
            <v>КНЯЗЕВ Кирилл</v>
          </cell>
          <cell r="F62">
            <v>39019</v>
          </cell>
          <cell r="G62">
            <v>2</v>
          </cell>
        </row>
        <row r="63">
          <cell r="A63">
            <v>40</v>
          </cell>
          <cell r="B63">
            <v>15</v>
          </cell>
          <cell r="C63">
            <v>10117594393</v>
          </cell>
          <cell r="D63">
            <v>0</v>
          </cell>
          <cell r="E63" t="str">
            <v>ГАСПАРЯН Артур</v>
          </cell>
          <cell r="F63">
            <v>39077</v>
          </cell>
          <cell r="G63" t="str">
            <v>б/р</v>
          </cell>
        </row>
        <row r="64">
          <cell r="A64">
            <v>41</v>
          </cell>
          <cell r="B64">
            <v>8</v>
          </cell>
          <cell r="C64">
            <v>10117594393</v>
          </cell>
          <cell r="D64">
            <v>0</v>
          </cell>
          <cell r="E64" t="str">
            <v>ДОЦЕНКО Никита</v>
          </cell>
          <cell r="F64">
            <v>39183</v>
          </cell>
          <cell r="G64" t="str">
            <v>б/р</v>
          </cell>
        </row>
        <row r="65">
          <cell r="A65">
            <v>42</v>
          </cell>
          <cell r="B65">
            <v>22</v>
          </cell>
          <cell r="C65">
            <v>10117594393</v>
          </cell>
          <cell r="E65" t="str">
            <v>СУХОБОКОВ Дмитрий</v>
          </cell>
          <cell r="F65">
            <v>39110</v>
          </cell>
          <cell r="G65" t="str">
            <v>б/р</v>
          </cell>
        </row>
        <row r="66">
          <cell r="A66">
            <v>43</v>
          </cell>
          <cell r="B66">
            <v>29</v>
          </cell>
          <cell r="C66">
            <v>10117594393</v>
          </cell>
          <cell r="E66" t="str">
            <v>ГЕРМАН Владимир</v>
          </cell>
          <cell r="F66">
            <v>39610</v>
          </cell>
          <cell r="G66">
            <v>2</v>
          </cell>
        </row>
        <row r="67">
          <cell r="A67">
            <v>44</v>
          </cell>
          <cell r="B67">
            <v>13</v>
          </cell>
          <cell r="C67">
            <v>10117594393</v>
          </cell>
          <cell r="D67">
            <v>0</v>
          </cell>
          <cell r="E67" t="str">
            <v>КАЛЮГА Иван</v>
          </cell>
          <cell r="F67">
            <v>39221</v>
          </cell>
          <cell r="G67" t="str">
            <v>б/р</v>
          </cell>
        </row>
        <row r="68">
          <cell r="A68">
            <v>45</v>
          </cell>
          <cell r="B68">
            <v>61</v>
          </cell>
          <cell r="C68">
            <v>10117594393</v>
          </cell>
          <cell r="D68">
            <v>0</v>
          </cell>
          <cell r="E68" t="str">
            <v>МАКАРОВ Георгий</v>
          </cell>
          <cell r="F68">
            <v>39811</v>
          </cell>
          <cell r="G68" t="str">
            <v>1 юн.</v>
          </cell>
        </row>
        <row r="69">
          <cell r="A69">
            <v>46</v>
          </cell>
          <cell r="B69">
            <v>16</v>
          </cell>
          <cell r="C69">
            <v>10117594393</v>
          </cell>
          <cell r="D69" t="str">
            <v xml:space="preserve"> </v>
          </cell>
          <cell r="E69" t="str">
            <v>СААКОВ Иван</v>
          </cell>
          <cell r="F69">
            <v>39372</v>
          </cell>
          <cell r="G69">
            <v>3</v>
          </cell>
        </row>
        <row r="70">
          <cell r="A70">
            <v>47</v>
          </cell>
          <cell r="B70">
            <v>14</v>
          </cell>
          <cell r="C70">
            <v>10117594393</v>
          </cell>
          <cell r="D70">
            <v>0</v>
          </cell>
          <cell r="E70" t="str">
            <v>ТЫМЧЕНКО Владислав</v>
          </cell>
          <cell r="F70">
            <v>39700</v>
          </cell>
          <cell r="G70" t="str">
            <v>б/р</v>
          </cell>
        </row>
        <row r="71">
          <cell r="A71">
            <v>48</v>
          </cell>
          <cell r="B71">
            <v>35</v>
          </cell>
          <cell r="C71">
            <v>10117594393</v>
          </cell>
          <cell r="D71">
            <v>0</v>
          </cell>
          <cell r="E71" t="str">
            <v>МАСАЛЫГИН Максим</v>
          </cell>
          <cell r="F71">
            <v>39496</v>
          </cell>
          <cell r="G71">
            <v>3</v>
          </cell>
        </row>
        <row r="72">
          <cell r="A72">
            <v>49</v>
          </cell>
          <cell r="B72">
            <v>25</v>
          </cell>
          <cell r="C72">
            <v>10117594393</v>
          </cell>
          <cell r="D72">
            <v>27374</v>
          </cell>
          <cell r="E72" t="str">
            <v>САДЫКОВ Игнат</v>
          </cell>
          <cell r="F72">
            <v>39317</v>
          </cell>
          <cell r="G72" t="str">
            <v>б/р</v>
          </cell>
        </row>
        <row r="73">
          <cell r="A73">
            <v>50</v>
          </cell>
          <cell r="B73">
            <v>26</v>
          </cell>
          <cell r="C73">
            <v>10117594393</v>
          </cell>
          <cell r="D73">
            <v>0</v>
          </cell>
          <cell r="E73" t="str">
            <v>ПРОСКУРНЯ Евгений</v>
          </cell>
          <cell r="F73">
            <v>39272</v>
          </cell>
          <cell r="G73" t="str">
            <v>б/р</v>
          </cell>
        </row>
        <row r="74">
          <cell r="A74">
            <v>51</v>
          </cell>
          <cell r="B74">
            <v>18</v>
          </cell>
          <cell r="C74">
            <v>10117594393</v>
          </cell>
          <cell r="E74" t="str">
            <v>ИГНАТЬЕВ Тимофей</v>
          </cell>
          <cell r="F74">
            <v>39707</v>
          </cell>
          <cell r="G74" t="str">
            <v>б/р</v>
          </cell>
        </row>
        <row r="75">
          <cell r="A75">
            <v>52</v>
          </cell>
          <cell r="B75">
            <v>24</v>
          </cell>
          <cell r="C75">
            <v>10117594393</v>
          </cell>
          <cell r="D75">
            <v>0</v>
          </cell>
          <cell r="E75" t="str">
            <v>ДЕВЯТКОВ Андрей</v>
          </cell>
          <cell r="F75">
            <v>39361</v>
          </cell>
          <cell r="G75" t="str">
            <v>б/р</v>
          </cell>
        </row>
        <row r="76">
          <cell r="A76">
            <v>53</v>
          </cell>
          <cell r="B76">
            <v>17</v>
          </cell>
          <cell r="C76">
            <v>10117594393</v>
          </cell>
          <cell r="D76">
            <v>0</v>
          </cell>
          <cell r="E76" t="str">
            <v>МАРТЫНОВ Евгений</v>
          </cell>
          <cell r="F76">
            <v>39786</v>
          </cell>
          <cell r="G76">
            <v>2</v>
          </cell>
        </row>
        <row r="77">
          <cell r="A77">
            <v>54</v>
          </cell>
          <cell r="B77">
            <v>19</v>
          </cell>
          <cell r="C77">
            <v>10117594393</v>
          </cell>
          <cell r="D77" t="str">
            <v xml:space="preserve"> </v>
          </cell>
          <cell r="E77" t="str">
            <v>ДОКШИН Андрей</v>
          </cell>
          <cell r="F77">
            <v>39734</v>
          </cell>
          <cell r="G77" t="str">
            <v>б/р</v>
          </cell>
        </row>
        <row r="78">
          <cell r="A78">
            <v>55</v>
          </cell>
          <cell r="B78">
            <v>32</v>
          </cell>
          <cell r="C78">
            <v>10117594393</v>
          </cell>
          <cell r="D78">
            <v>0</v>
          </cell>
          <cell r="E78" t="str">
            <v>ЛУЦЮК Владислав</v>
          </cell>
          <cell r="F78">
            <v>39257</v>
          </cell>
          <cell r="G78">
            <v>3</v>
          </cell>
        </row>
        <row r="79">
          <cell r="A79">
            <v>56</v>
          </cell>
          <cell r="B79">
            <v>21</v>
          </cell>
          <cell r="C79">
            <v>10117594393</v>
          </cell>
          <cell r="D79" t="str">
            <v xml:space="preserve"> </v>
          </cell>
          <cell r="E79" t="str">
            <v>ГОДЗИН Александр</v>
          </cell>
          <cell r="F79">
            <v>39338</v>
          </cell>
          <cell r="G79">
            <v>2</v>
          </cell>
        </row>
        <row r="80">
          <cell r="A80">
            <v>57</v>
          </cell>
          <cell r="B80">
            <v>20</v>
          </cell>
          <cell r="C80">
            <v>10117594393</v>
          </cell>
          <cell r="D80">
            <v>0</v>
          </cell>
          <cell r="E80" t="str">
            <v>КЕЗЬ Федор</v>
          </cell>
          <cell r="F80">
            <v>39760</v>
          </cell>
          <cell r="G80" t="str">
            <v>б/р</v>
          </cell>
        </row>
        <row r="81">
          <cell r="A81">
            <v>58</v>
          </cell>
          <cell r="B81">
            <v>11</v>
          </cell>
          <cell r="C81">
            <v>10117594393</v>
          </cell>
          <cell r="D81">
            <v>0</v>
          </cell>
          <cell r="E81" t="str">
            <v>БАДИНОВ Сергей</v>
          </cell>
          <cell r="F81">
            <v>39142</v>
          </cell>
          <cell r="G81">
            <v>3</v>
          </cell>
        </row>
        <row r="82">
          <cell r="A82">
            <v>59</v>
          </cell>
          <cell r="B82">
            <v>33</v>
          </cell>
          <cell r="C82">
            <v>10117594393</v>
          </cell>
          <cell r="D82">
            <v>0</v>
          </cell>
          <cell r="E82" t="str">
            <v>ШАПКИН Егор</v>
          </cell>
          <cell r="F82">
            <v>39785</v>
          </cell>
          <cell r="G82">
            <v>3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+21.0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B46" t="str">
            <v xml:space="preserve">САВИЦКИЙ К.Н. (ВК, г. НОВОСИБИРСК) 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"Молодой гонщик"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50</v>
          </cell>
          <cell r="C24">
            <v>10128428283</v>
          </cell>
          <cell r="D24">
            <v>39257</v>
          </cell>
          <cell r="E24" t="str">
            <v>ЛУЦЮК Владислав Юрьевич</v>
          </cell>
          <cell r="F24" t="str">
            <v>КМС</v>
          </cell>
          <cell r="G24" t="str">
            <v>Новосибирская область</v>
          </cell>
        </row>
        <row r="25">
          <cell r="A25">
            <v>2</v>
          </cell>
          <cell r="B25">
            <v>48</v>
          </cell>
          <cell r="C25">
            <v>10143130554</v>
          </cell>
          <cell r="D25">
            <v>40394</v>
          </cell>
          <cell r="E25" t="str">
            <v>РУДЕНКО Маргарита Андреевна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28</v>
          </cell>
          <cell r="C26">
            <v>10143132675</v>
          </cell>
          <cell r="D26">
            <v>40219</v>
          </cell>
          <cell r="E26" t="str">
            <v>ГОРСКИЙ Петр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29</v>
          </cell>
          <cell r="C27">
            <v>10146253550</v>
          </cell>
          <cell r="D27">
            <v>40889</v>
          </cell>
          <cell r="E27" t="str">
            <v>БРУМА Екатерина Вадимовна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61</v>
          </cell>
          <cell r="C28">
            <v>10141439926</v>
          </cell>
          <cell r="D28">
            <v>39795</v>
          </cell>
          <cell r="E28" t="str">
            <v>ГРЕЧКИН Максим Евгеньевич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6</v>
          </cell>
          <cell r="B29">
            <v>14</v>
          </cell>
          <cell r="C29">
            <v>10153663340</v>
          </cell>
          <cell r="D29">
            <v>40583</v>
          </cell>
          <cell r="E29" t="str">
            <v>ЕФИМОВ Марк Владиславович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35</v>
          </cell>
          <cell r="C30">
            <v>10153618678</v>
          </cell>
          <cell r="D30">
            <v>40520</v>
          </cell>
          <cell r="E30" t="str">
            <v>СТУДЕНКОВА Ярослава Петровна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8</v>
          </cell>
          <cell r="B31">
            <v>18</v>
          </cell>
          <cell r="C31">
            <v>0</v>
          </cell>
          <cell r="D31">
            <v>41200</v>
          </cell>
          <cell r="E31" t="str">
            <v>УШАКОВ Семен Евгеньевич</v>
          </cell>
          <cell r="F31" t="str">
            <v>1 ЮН</v>
          </cell>
          <cell r="G31" t="str">
            <v>Кемеровская область</v>
          </cell>
        </row>
        <row r="32">
          <cell r="A32">
            <v>9</v>
          </cell>
          <cell r="B32">
            <v>17</v>
          </cell>
          <cell r="C32">
            <v>0</v>
          </cell>
          <cell r="D32">
            <v>40746</v>
          </cell>
          <cell r="E32" t="str">
            <v>САРСАЦКИЙ Кирилл Денисович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10</v>
          </cell>
          <cell r="B33">
            <v>19</v>
          </cell>
          <cell r="C33">
            <v>0</v>
          </cell>
          <cell r="D33">
            <v>40668</v>
          </cell>
          <cell r="E33" t="str">
            <v>ШУМЕЕВ Тимофей Евгеньевич</v>
          </cell>
          <cell r="F33" t="str">
            <v>2 СР</v>
          </cell>
          <cell r="G33" t="str">
            <v>Кемеровская область</v>
          </cell>
        </row>
        <row r="34">
          <cell r="A34">
            <v>11</v>
          </cell>
          <cell r="B34">
            <v>20</v>
          </cell>
          <cell r="C34">
            <v>10113103091</v>
          </cell>
          <cell r="D34">
            <v>39096</v>
          </cell>
          <cell r="E34" t="str">
            <v>КОНОНЕНКО Максим Алексеевич</v>
          </cell>
          <cell r="F34" t="str">
            <v>КМС</v>
          </cell>
          <cell r="G34" t="str">
            <v>Самарская область</v>
          </cell>
        </row>
        <row r="35">
          <cell r="A35">
            <v>12</v>
          </cell>
          <cell r="B35">
            <v>33</v>
          </cell>
          <cell r="C35">
            <v>10146046315</v>
          </cell>
          <cell r="D35">
            <v>40493</v>
          </cell>
          <cell r="E35" t="str">
            <v>СЕРГЕЕВА София Александровна</v>
          </cell>
          <cell r="F35" t="str">
            <v>1 СР</v>
          </cell>
          <cell r="G35" t="str">
            <v>Новосибирская область</v>
          </cell>
        </row>
        <row r="39">
          <cell r="A39" t="str">
            <v>ПОГОДНЫЕ УСЛОВИЯ</v>
          </cell>
        </row>
        <row r="40">
          <cell r="A40" t="str">
            <v xml:space="preserve">  Погода в начале | Погода в конце | Т в начале | Т в конце | Влажность</v>
          </cell>
        </row>
        <row r="41">
          <cell r="A41" t="str">
            <v xml:space="preserve">                     Ясно      |          Ясно           |     +11.0      |     +16.0    |    54             </v>
          </cell>
        </row>
        <row r="45">
          <cell r="A45" t="str">
            <v>ТЕХНИЧЕСКИЙ ДЕЛЕГАТ</v>
          </cell>
          <cell r="E45" t="str">
            <v>ГЛАВНЫЙ СУДЬЯ</v>
          </cell>
        </row>
        <row r="49">
          <cell r="E49" t="str">
            <v xml:space="preserve">САВИЦКИЙ К.Н. (ВК, г. НОВОСИБИРСК) 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4-й этап-командная гонка</v>
          </cell>
        </row>
        <row r="11">
          <cell r="A11" t="str">
            <v xml:space="preserve">СТАРТОВЫЙ ПРОТОКОЛ 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( 1К,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17</v>
          </cell>
          <cell r="C24">
            <v>0</v>
          </cell>
          <cell r="D24">
            <v>40746</v>
          </cell>
          <cell r="E24" t="str">
            <v>САРСАЦКИЙ Кирилл Денисович</v>
          </cell>
          <cell r="F24" t="str">
            <v>1 ЮН</v>
          </cell>
          <cell r="G24" t="str">
            <v>Кемеровская область</v>
          </cell>
        </row>
        <row r="25">
          <cell r="B25">
            <v>18</v>
          </cell>
          <cell r="C25">
            <v>0</v>
          </cell>
          <cell r="D25">
            <v>41200</v>
          </cell>
          <cell r="E25" t="str">
            <v>УШАКОВ Семен Евгеньевич</v>
          </cell>
          <cell r="F25" t="str">
            <v>1 ЮН</v>
          </cell>
          <cell r="G25" t="str">
            <v>Кемеровская область</v>
          </cell>
        </row>
        <row r="26">
          <cell r="B26">
            <v>19</v>
          </cell>
          <cell r="C26">
            <v>0</v>
          </cell>
          <cell r="D26">
            <v>40668</v>
          </cell>
          <cell r="E26" t="str">
            <v>ШУМЕЕВ Тимофей Евгеньевич</v>
          </cell>
          <cell r="F26" t="str">
            <v>2 СР</v>
          </cell>
          <cell r="G26" t="str">
            <v>Кемеровская область</v>
          </cell>
        </row>
        <row r="27">
          <cell r="B27">
            <v>20</v>
          </cell>
          <cell r="C27">
            <v>10113103091</v>
          </cell>
          <cell r="D27">
            <v>39096</v>
          </cell>
          <cell r="E27" t="str">
            <v>КОНОНЕНКО Максим Алексеевич</v>
          </cell>
          <cell r="F27" t="str">
            <v>КМС</v>
          </cell>
          <cell r="G27" t="str">
            <v>Самарская область</v>
          </cell>
        </row>
        <row r="28">
          <cell r="B28">
            <v>21</v>
          </cell>
          <cell r="C28">
            <v>0</v>
          </cell>
          <cell r="D28">
            <v>41619</v>
          </cell>
          <cell r="E28" t="str">
            <v>РАЙШ Алиса Денисовна</v>
          </cell>
          <cell r="F28" t="str">
            <v>1 ЮН</v>
          </cell>
          <cell r="G28" t="str">
            <v>Новосибирская область</v>
          </cell>
        </row>
        <row r="29">
          <cell r="B29">
            <v>33</v>
          </cell>
          <cell r="C29">
            <v>10146046315</v>
          </cell>
          <cell r="D29">
            <v>40493</v>
          </cell>
          <cell r="E29" t="str">
            <v>СЕРГЕЕВА София Александровна</v>
          </cell>
          <cell r="F29" t="str">
            <v>1 СР</v>
          </cell>
          <cell r="G29" t="str">
            <v>Новосибирская область</v>
          </cell>
        </row>
        <row r="31">
          <cell r="A31">
            <v>2</v>
          </cell>
          <cell r="B31">
            <v>13</v>
          </cell>
          <cell r="C31">
            <v>0</v>
          </cell>
          <cell r="D31">
            <v>41546</v>
          </cell>
          <cell r="E31" t="str">
            <v>ГРОМОВ Максим Сергеевич</v>
          </cell>
          <cell r="F31" t="str">
            <v>1 ЮН</v>
          </cell>
          <cell r="G31" t="str">
            <v>Кемеровская область</v>
          </cell>
        </row>
        <row r="32">
          <cell r="B32">
            <v>14</v>
          </cell>
          <cell r="C32">
            <v>10153663340</v>
          </cell>
          <cell r="D32">
            <v>40583</v>
          </cell>
          <cell r="E32" t="str">
            <v>ЕФИМОВ Марк Владиславович</v>
          </cell>
          <cell r="F32" t="str">
            <v>2 СР</v>
          </cell>
          <cell r="G32" t="str">
            <v>Кемеровская область</v>
          </cell>
        </row>
        <row r="33">
          <cell r="B33">
            <v>15</v>
          </cell>
          <cell r="C33">
            <v>0</v>
          </cell>
          <cell r="D33">
            <v>40753</v>
          </cell>
          <cell r="E33" t="str">
            <v>ЛЕДОМСКИЙ Андрей Александрович</v>
          </cell>
          <cell r="F33" t="str">
            <v>1 ЮН</v>
          </cell>
          <cell r="G33" t="str">
            <v>Кемеровская область</v>
          </cell>
        </row>
        <row r="34">
          <cell r="B34">
            <v>16</v>
          </cell>
          <cell r="C34">
            <v>10139995131</v>
          </cell>
          <cell r="D34">
            <v>40711</v>
          </cell>
          <cell r="E34" t="str">
            <v>ПЕШНИН Данил Викторович</v>
          </cell>
          <cell r="F34" t="str">
            <v>1 СР</v>
          </cell>
          <cell r="G34" t="str">
            <v>Кемеровская область</v>
          </cell>
        </row>
        <row r="36">
          <cell r="A36">
            <v>3</v>
          </cell>
          <cell r="B36">
            <v>28</v>
          </cell>
          <cell r="C36">
            <v>10143132675</v>
          </cell>
          <cell r="D36">
            <v>40219</v>
          </cell>
          <cell r="E36" t="str">
            <v>ГОРСКИЙ Петр Александрович</v>
          </cell>
          <cell r="F36" t="str">
            <v>1 СР</v>
          </cell>
          <cell r="G36" t="str">
            <v>Новосибирская область</v>
          </cell>
        </row>
        <row r="37">
          <cell r="B37">
            <v>29</v>
          </cell>
          <cell r="C37">
            <v>10146253550</v>
          </cell>
          <cell r="D37">
            <v>40889</v>
          </cell>
          <cell r="E37" t="str">
            <v>БРУМА Екатерина Вадимовна</v>
          </cell>
          <cell r="F37" t="str">
            <v>1 СР</v>
          </cell>
          <cell r="G37" t="str">
            <v>Новосибирская область</v>
          </cell>
        </row>
        <row r="38">
          <cell r="B38">
            <v>30</v>
          </cell>
          <cell r="C38">
            <v>10130118511</v>
          </cell>
          <cell r="D38">
            <v>39785</v>
          </cell>
          <cell r="E38" t="str">
            <v>ШАПКИН Егор Иванович</v>
          </cell>
          <cell r="F38" t="str">
            <v>1 СР</v>
          </cell>
          <cell r="G38" t="str">
            <v>Новосибирская область</v>
          </cell>
        </row>
        <row r="39">
          <cell r="B39">
            <v>31</v>
          </cell>
          <cell r="C39">
            <v>10146253348</v>
          </cell>
          <cell r="D39">
            <v>40406</v>
          </cell>
          <cell r="E39" t="str">
            <v>СИНИЦЫН Игорь Дмитриевич</v>
          </cell>
          <cell r="F39" t="str">
            <v>2 СР</v>
          </cell>
          <cell r="G39" t="str">
            <v>Новосибирская область</v>
          </cell>
        </row>
        <row r="40">
          <cell r="B40">
            <v>32</v>
          </cell>
          <cell r="C40">
            <v>10143134695</v>
          </cell>
          <cell r="D40">
            <v>40351</v>
          </cell>
          <cell r="E40" t="str">
            <v>СЕРЕДА Матвей Станиславович</v>
          </cell>
          <cell r="F40" t="str">
            <v>2 СР</v>
          </cell>
          <cell r="G40" t="str">
            <v>Новосибирская область</v>
          </cell>
        </row>
        <row r="41">
          <cell r="B41">
            <v>35</v>
          </cell>
          <cell r="C41">
            <v>10153618678</v>
          </cell>
          <cell r="D41">
            <v>40520</v>
          </cell>
          <cell r="E41" t="str">
            <v>СТУДЕНКОВА Ярослава Петровна</v>
          </cell>
          <cell r="F41" t="str">
            <v>2 СР</v>
          </cell>
          <cell r="G41" t="str">
            <v>Новосибирская область</v>
          </cell>
        </row>
        <row r="43">
          <cell r="A43">
            <v>4</v>
          </cell>
          <cell r="B43">
            <v>22</v>
          </cell>
          <cell r="C43">
            <v>0</v>
          </cell>
          <cell r="D43">
            <v>42000</v>
          </cell>
          <cell r="E43" t="str">
            <v>ЦЫГАНКОВА Алена Захаровна</v>
          </cell>
          <cell r="F43" t="str">
            <v>1 ЮН</v>
          </cell>
          <cell r="G43" t="str">
            <v>Новосибирская область</v>
          </cell>
        </row>
        <row r="44">
          <cell r="B44">
            <v>23</v>
          </cell>
          <cell r="C44">
            <v>10141013934</v>
          </cell>
          <cell r="D44">
            <v>40016</v>
          </cell>
          <cell r="E44" t="str">
            <v>БЕЛОБОРОДОВ Вячеслав Ильич</v>
          </cell>
          <cell r="F44" t="str">
            <v>КМС</v>
          </cell>
          <cell r="G44" t="str">
            <v>Новосибирская область</v>
          </cell>
        </row>
        <row r="45">
          <cell r="B45">
            <v>24</v>
          </cell>
          <cell r="C45">
            <v>10153688501</v>
          </cell>
          <cell r="D45">
            <v>40444</v>
          </cell>
          <cell r="E45" t="str">
            <v>АНОХИН Илья Сергеевич</v>
          </cell>
          <cell r="F45" t="str">
            <v>1 СР</v>
          </cell>
          <cell r="G45" t="str">
            <v>Новосибирская область</v>
          </cell>
        </row>
        <row r="46">
          <cell r="B46">
            <v>25</v>
          </cell>
          <cell r="C46">
            <v>10164644245</v>
          </cell>
          <cell r="D46">
            <v>40365</v>
          </cell>
          <cell r="E46" t="str">
            <v>БУРТАСОВ Ростислав Александрович</v>
          </cell>
          <cell r="F46" t="str">
            <v>2 СР</v>
          </cell>
          <cell r="G46" t="str">
            <v>Новосибирская область</v>
          </cell>
        </row>
        <row r="47">
          <cell r="B47">
            <v>26</v>
          </cell>
          <cell r="C47">
            <v>10164839457</v>
          </cell>
          <cell r="D47">
            <v>40456</v>
          </cell>
          <cell r="E47" t="str">
            <v>КИШЛАРЬ Ева Станиславовна</v>
          </cell>
          <cell r="F47" t="str">
            <v>2 СР</v>
          </cell>
          <cell r="G47" t="str">
            <v>Новосибирская область</v>
          </cell>
        </row>
        <row r="48">
          <cell r="B48">
            <v>27</v>
          </cell>
          <cell r="C48">
            <v>10164812074</v>
          </cell>
          <cell r="D48">
            <v>40707</v>
          </cell>
          <cell r="E48" t="str">
            <v>ТЮПАНОВ Семен Николаевич</v>
          </cell>
          <cell r="F48" t="str">
            <v>2 СР</v>
          </cell>
          <cell r="G48" t="str">
            <v>Новосибирская область</v>
          </cell>
        </row>
        <row r="50">
          <cell r="A50">
            <v>5</v>
          </cell>
          <cell r="B50">
            <v>7</v>
          </cell>
          <cell r="C50">
            <v>10140729806</v>
          </cell>
          <cell r="D50">
            <v>40951</v>
          </cell>
          <cell r="E50" t="str">
            <v>НАСИКОВСКАЯ Елизавета Александровна</v>
          </cell>
          <cell r="F50" t="str">
            <v>1 ЮН</v>
          </cell>
          <cell r="G50" t="str">
            <v>Кемеровская область</v>
          </cell>
        </row>
        <row r="51">
          <cell r="B51">
            <v>8</v>
          </cell>
          <cell r="C51">
            <v>10160931064</v>
          </cell>
          <cell r="D51">
            <v>40814</v>
          </cell>
          <cell r="E51" t="str">
            <v>ЧЕРЕПАНОВА Елизавета Олеговна</v>
          </cell>
          <cell r="F51" t="str">
            <v>2 СР</v>
          </cell>
          <cell r="G51" t="str">
            <v>Кемеровская область</v>
          </cell>
        </row>
        <row r="52">
          <cell r="B52">
            <v>10</v>
          </cell>
          <cell r="C52">
            <v>0</v>
          </cell>
          <cell r="D52">
            <v>41192</v>
          </cell>
          <cell r="E52" t="str">
            <v>ФЕДОСОВ Федор Эдуардович</v>
          </cell>
          <cell r="F52" t="str">
            <v>3 СР</v>
          </cell>
          <cell r="G52" t="str">
            <v>Кемеровская область</v>
          </cell>
        </row>
        <row r="53">
          <cell r="B53">
            <v>11</v>
          </cell>
          <cell r="C53">
            <v>0</v>
          </cell>
          <cell r="D53">
            <v>41358</v>
          </cell>
          <cell r="E53" t="str">
            <v>ШИПАЛОВА Виктория Юрьевна</v>
          </cell>
          <cell r="F53" t="str">
            <v>1 ЮН</v>
          </cell>
          <cell r="G53" t="str">
            <v>Кемеровская область</v>
          </cell>
        </row>
        <row r="54">
          <cell r="B54">
            <v>12</v>
          </cell>
          <cell r="C54">
            <v>10114286996</v>
          </cell>
          <cell r="D54">
            <v>39383</v>
          </cell>
          <cell r="E54" t="str">
            <v>КРАСЮК Варвара Владимировна</v>
          </cell>
          <cell r="F54" t="str">
            <v>КМС</v>
          </cell>
          <cell r="G54" t="str">
            <v>Кемеровская область</v>
          </cell>
        </row>
        <row r="56">
          <cell r="A56">
            <v>6</v>
          </cell>
          <cell r="B56">
            <v>47</v>
          </cell>
          <cell r="C56">
            <v>10143131665</v>
          </cell>
          <cell r="D56">
            <v>40346</v>
          </cell>
          <cell r="E56" t="str">
            <v>ЛИПАТНИКОВА Яна Романовна</v>
          </cell>
          <cell r="F56" t="str">
            <v>КМС</v>
          </cell>
          <cell r="G56" t="str">
            <v>Новосибирская область</v>
          </cell>
        </row>
        <row r="57">
          <cell r="B57">
            <v>48</v>
          </cell>
          <cell r="C57">
            <v>10143130554</v>
          </cell>
          <cell r="D57">
            <v>40394</v>
          </cell>
          <cell r="E57" t="str">
            <v>РУДЕНКО Маргарита Андреевна</v>
          </cell>
          <cell r="F57" t="str">
            <v>КМС</v>
          </cell>
          <cell r="G57" t="str">
            <v>Новосибирская область</v>
          </cell>
        </row>
        <row r="58">
          <cell r="B58">
            <v>49</v>
          </cell>
          <cell r="C58">
            <v>10117596114</v>
          </cell>
          <cell r="D58">
            <v>39367</v>
          </cell>
          <cell r="E58" t="str">
            <v>ЗЫКОВ Николай Андреевич</v>
          </cell>
          <cell r="F58" t="str">
            <v>КМС</v>
          </cell>
          <cell r="G58" t="str">
            <v>Новосибирская область</v>
          </cell>
        </row>
        <row r="59">
          <cell r="B59">
            <v>50</v>
          </cell>
          <cell r="C59">
            <v>10128428283</v>
          </cell>
          <cell r="D59">
            <v>39257</v>
          </cell>
          <cell r="E59" t="str">
            <v>ЛУЦЮК Владислав Юрьевич</v>
          </cell>
          <cell r="F59" t="str">
            <v>КМС</v>
          </cell>
          <cell r="G59" t="str">
            <v>Новосибирская область</v>
          </cell>
        </row>
        <row r="61">
          <cell r="A61">
            <v>7</v>
          </cell>
          <cell r="B61">
            <v>41</v>
          </cell>
          <cell r="C61">
            <v>10164563312</v>
          </cell>
          <cell r="D61">
            <v>41225</v>
          </cell>
          <cell r="E61" t="str">
            <v>ДРОЗДОВ Данил Игоревич</v>
          </cell>
          <cell r="F61" t="str">
            <v>2 ЮН</v>
          </cell>
          <cell r="G61" t="str">
            <v>Новосибирская область</v>
          </cell>
        </row>
        <row r="62">
          <cell r="B62">
            <v>42</v>
          </cell>
          <cell r="C62">
            <v>10164512283</v>
          </cell>
          <cell r="D62">
            <v>41087</v>
          </cell>
          <cell r="E62" t="str">
            <v>СТЕПИН Игорь Максимович</v>
          </cell>
          <cell r="F62" t="str">
            <v>2 ЮН</v>
          </cell>
          <cell r="G62" t="str">
            <v>Новосибирская область</v>
          </cell>
        </row>
        <row r="63">
          <cell r="B63">
            <v>43</v>
          </cell>
          <cell r="C63">
            <v>10146252439</v>
          </cell>
          <cell r="D63">
            <v>41138</v>
          </cell>
          <cell r="E63" t="str">
            <v>ПУДОВ Артур Иванович</v>
          </cell>
          <cell r="F63" t="str">
            <v>1 СР</v>
          </cell>
          <cell r="G63" t="str">
            <v>Новосибирская область</v>
          </cell>
        </row>
        <row r="64">
          <cell r="B64">
            <v>44</v>
          </cell>
          <cell r="C64">
            <v>0</v>
          </cell>
          <cell r="D64">
            <v>41464</v>
          </cell>
          <cell r="E64" t="str">
            <v>ХАЛИУЛЛИН Александр Артурович</v>
          </cell>
          <cell r="F64" t="str">
            <v>1 ЮН</v>
          </cell>
          <cell r="G64" t="str">
            <v>Новосибирская область</v>
          </cell>
        </row>
        <row r="65">
          <cell r="B65">
            <v>45</v>
          </cell>
          <cell r="C65">
            <v>0</v>
          </cell>
          <cell r="D65">
            <v>40886</v>
          </cell>
          <cell r="E65" t="str">
            <v>НИТЧЕНКО Артем Вячеславович</v>
          </cell>
          <cell r="F65" t="str">
            <v>3 СР</v>
          </cell>
          <cell r="G65" t="str">
            <v>Новосибирская область</v>
          </cell>
        </row>
        <row r="67">
          <cell r="A67">
            <v>8</v>
          </cell>
          <cell r="B67">
            <v>57</v>
          </cell>
          <cell r="C67">
            <v>10158887802</v>
          </cell>
          <cell r="D67">
            <v>40951</v>
          </cell>
          <cell r="E67" t="str">
            <v>РУДАКОВ Роман Дмитриевич</v>
          </cell>
          <cell r="F67" t="str">
            <v>3 ЮН</v>
          </cell>
          <cell r="G67" t="str">
            <v>Новосибирская область</v>
          </cell>
        </row>
        <row r="68">
          <cell r="B68">
            <v>58</v>
          </cell>
          <cell r="C68">
            <v>10148787573</v>
          </cell>
          <cell r="D68">
            <v>40856</v>
          </cell>
          <cell r="E68" t="str">
            <v>УЛЬЯНОВ Михаил Александрович</v>
          </cell>
          <cell r="F68" t="str">
            <v>2 ЮН</v>
          </cell>
          <cell r="G68" t="str">
            <v>Новосибирская область</v>
          </cell>
        </row>
        <row r="69">
          <cell r="B69">
            <v>59</v>
          </cell>
          <cell r="C69">
            <v>10154047300</v>
          </cell>
          <cell r="D69">
            <v>40422</v>
          </cell>
          <cell r="E69" t="str">
            <v>ТИМОШЕНКО Александра Михайловна</v>
          </cell>
          <cell r="F69" t="str">
            <v>2 СР</v>
          </cell>
          <cell r="G69" t="str">
            <v>Новосибирская область</v>
          </cell>
        </row>
        <row r="70">
          <cell r="B70">
            <v>60</v>
          </cell>
          <cell r="C70">
            <v>10154047296</v>
          </cell>
          <cell r="D70">
            <v>40304</v>
          </cell>
          <cell r="E70" t="str">
            <v>ИВАНОВА Полина Андреевна</v>
          </cell>
          <cell r="F70" t="str">
            <v>2 СР</v>
          </cell>
          <cell r="G70" t="str">
            <v>Новосибирская область</v>
          </cell>
        </row>
        <row r="71">
          <cell r="B71">
            <v>61</v>
          </cell>
          <cell r="C71">
            <v>10141439926</v>
          </cell>
          <cell r="D71">
            <v>39795</v>
          </cell>
          <cell r="E71" t="str">
            <v>ГРЕЧКИН Максим Евгеньевич</v>
          </cell>
          <cell r="F71" t="str">
            <v>1 СР</v>
          </cell>
          <cell r="G71" t="str">
            <v>Новосибирская область</v>
          </cell>
        </row>
        <row r="72">
          <cell r="B72">
            <v>62</v>
          </cell>
          <cell r="C72">
            <v>10127677242</v>
          </cell>
          <cell r="D72">
            <v>39474</v>
          </cell>
          <cell r="E72" t="str">
            <v>ПОКРОВСКИЙ Владислав Михайлович</v>
          </cell>
          <cell r="F72" t="str">
            <v>1 СР</v>
          </cell>
          <cell r="G72" t="str">
            <v>Новосибирская область</v>
          </cell>
        </row>
        <row r="74">
          <cell r="A74">
            <v>9</v>
          </cell>
          <cell r="B74">
            <v>51</v>
          </cell>
          <cell r="C74">
            <v>10140354435</v>
          </cell>
          <cell r="D74">
            <v>39903</v>
          </cell>
          <cell r="E74" t="str">
            <v>ТЕТЕНКОВ Трофим Евгеньевич</v>
          </cell>
          <cell r="F74" t="str">
            <v>1 СР</v>
          </cell>
          <cell r="G74" t="str">
            <v>Новосибирская область</v>
          </cell>
        </row>
        <row r="75">
          <cell r="B75">
            <v>52</v>
          </cell>
          <cell r="C75">
            <v>10148878311</v>
          </cell>
          <cell r="D75">
            <v>40322</v>
          </cell>
          <cell r="E75" t="str">
            <v>БЫКОВ Глеб Артурович</v>
          </cell>
          <cell r="F75">
            <v>0</v>
          </cell>
          <cell r="G75" t="str">
            <v>Новосибирская область</v>
          </cell>
        </row>
        <row r="76">
          <cell r="B76">
            <v>53</v>
          </cell>
          <cell r="C76">
            <v>10148667941</v>
          </cell>
          <cell r="D76">
            <v>40565</v>
          </cell>
          <cell r="E76" t="str">
            <v>ЕВДОКИМОВ Матвей Иванович</v>
          </cell>
          <cell r="F76" t="str">
            <v>2 СР</v>
          </cell>
          <cell r="G76" t="str">
            <v>Новосибирская область</v>
          </cell>
        </row>
        <row r="77">
          <cell r="B77">
            <v>54</v>
          </cell>
          <cell r="C77">
            <v>0</v>
          </cell>
          <cell r="D77">
            <v>41518</v>
          </cell>
          <cell r="E77" t="str">
            <v>ЖИРНОВ Артем Иванович</v>
          </cell>
          <cell r="F77" t="str">
            <v>2 ЮН</v>
          </cell>
          <cell r="G77" t="str">
            <v>Новосибирская область</v>
          </cell>
        </row>
        <row r="78">
          <cell r="B78">
            <v>55</v>
          </cell>
          <cell r="C78">
            <v>10159471923</v>
          </cell>
          <cell r="D78">
            <v>40633</v>
          </cell>
          <cell r="E78" t="str">
            <v>МАРИСКИНА Стана Артемовна</v>
          </cell>
          <cell r="F78" t="str">
            <v>2 СР</v>
          </cell>
          <cell r="G78" t="str">
            <v>Новосибирская область</v>
          </cell>
        </row>
        <row r="79">
          <cell r="B79">
            <v>56</v>
          </cell>
          <cell r="C79">
            <v>10131541175</v>
          </cell>
          <cell r="D79">
            <v>40633</v>
          </cell>
          <cell r="E79" t="str">
            <v>ПОВИСОК Роман Юрьевич</v>
          </cell>
          <cell r="F79" t="str">
            <v>1 ЮН</v>
          </cell>
          <cell r="G79" t="str">
            <v>Новосибирская область</v>
          </cell>
        </row>
        <row r="81">
          <cell r="A81">
            <v>10</v>
          </cell>
          <cell r="B81">
            <v>1</v>
          </cell>
          <cell r="C81">
            <v>10133001633</v>
          </cell>
          <cell r="D81">
            <v>39649</v>
          </cell>
          <cell r="E81" t="str">
            <v>СПЕСИВЦЕВ Михаил Алексеевич</v>
          </cell>
          <cell r="F81" t="str">
            <v>КМС</v>
          </cell>
          <cell r="G81" t="str">
            <v>Кемеровская область</v>
          </cell>
        </row>
        <row r="82">
          <cell r="B82">
            <v>2</v>
          </cell>
          <cell r="C82">
            <v>10149837294</v>
          </cell>
          <cell r="D82">
            <v>39867</v>
          </cell>
          <cell r="E82" t="str">
            <v>ПЕЧЕРИН Дмитрий Владиславович</v>
          </cell>
          <cell r="F82" t="str">
            <v>КМС</v>
          </cell>
          <cell r="G82" t="str">
            <v>Кемеровская область</v>
          </cell>
        </row>
        <row r="83">
          <cell r="B83">
            <v>3</v>
          </cell>
          <cell r="C83">
            <v>10137061485</v>
          </cell>
          <cell r="D83">
            <v>40480</v>
          </cell>
          <cell r="E83" t="str">
            <v>ЛЕОНОВ Степан Антонович</v>
          </cell>
          <cell r="F83" t="str">
            <v>КМС</v>
          </cell>
          <cell r="G83" t="str">
            <v>Кемеровская область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4-й этап-командная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36</v>
          </cell>
          <cell r="C24">
            <v>10129901875</v>
          </cell>
          <cell r="D24">
            <v>40068</v>
          </cell>
          <cell r="E24" t="str">
            <v>НЕМЧАНИНОВ Алексей Александрович</v>
          </cell>
          <cell r="F24" t="str">
            <v>1 СР</v>
          </cell>
          <cell r="G24" t="str">
            <v>Новосибирская область</v>
          </cell>
        </row>
        <row r="25">
          <cell r="B25">
            <v>37</v>
          </cell>
          <cell r="C25">
            <v>10146252641</v>
          </cell>
          <cell r="D25">
            <v>40643</v>
          </cell>
          <cell r="E25" t="str">
            <v>ПОНАМАРЕВ Кирилл Николаевич</v>
          </cell>
          <cell r="F25" t="str">
            <v>1 СР</v>
          </cell>
          <cell r="G25" t="str">
            <v>Новосибирская область</v>
          </cell>
        </row>
        <row r="26">
          <cell r="B26">
            <v>38</v>
          </cell>
          <cell r="C26">
            <v>10164811670</v>
          </cell>
          <cell r="D26">
            <v>41667</v>
          </cell>
          <cell r="E26" t="str">
            <v>ЦАРЕВА Ольга Романовна</v>
          </cell>
          <cell r="F26" t="str">
            <v>2 ЮН</v>
          </cell>
          <cell r="G26" t="str">
            <v>Новосибирская область</v>
          </cell>
        </row>
        <row r="27">
          <cell r="B27">
            <v>39</v>
          </cell>
          <cell r="C27">
            <v>10164425589</v>
          </cell>
          <cell r="D27">
            <v>41214</v>
          </cell>
          <cell r="E27" t="str">
            <v>ИВАНОВА Анна Сергеевна</v>
          </cell>
          <cell r="F27" t="str">
            <v>2 ЮН</v>
          </cell>
          <cell r="G27" t="str">
            <v>Новосибирская область</v>
          </cell>
        </row>
        <row r="28">
          <cell r="B28">
            <v>40</v>
          </cell>
          <cell r="C28">
            <v>10164567958</v>
          </cell>
          <cell r="D28">
            <v>41440</v>
          </cell>
          <cell r="E28" t="str">
            <v>ДМИТРИЕВ Роман Сергеевич</v>
          </cell>
          <cell r="F28" t="str">
            <v>2 ЮН</v>
          </cell>
          <cell r="G28" t="str">
            <v>Новосибирская область</v>
          </cell>
        </row>
        <row r="29">
          <cell r="A29">
            <v>2</v>
          </cell>
          <cell r="B29">
            <v>1</v>
          </cell>
          <cell r="C29">
            <v>10133001633</v>
          </cell>
          <cell r="D29">
            <v>39649</v>
          </cell>
          <cell r="E29" t="str">
            <v>СПЕСИВЦЕВ Михаил Алексеевич</v>
          </cell>
          <cell r="F29" t="str">
            <v>КМС</v>
          </cell>
          <cell r="G29" t="str">
            <v>Кемеровская область</v>
          </cell>
        </row>
        <row r="30">
          <cell r="B30">
            <v>2</v>
          </cell>
          <cell r="C30">
            <v>10149837294</v>
          </cell>
          <cell r="D30">
            <v>39867</v>
          </cell>
          <cell r="E30" t="str">
            <v>ПЕЧЕРИН Дмитрий Владиславович</v>
          </cell>
          <cell r="F30" t="str">
            <v>КМС</v>
          </cell>
          <cell r="G30" t="str">
            <v>Кемеровская область</v>
          </cell>
        </row>
        <row r="31">
          <cell r="B31">
            <v>3</v>
          </cell>
          <cell r="C31">
            <v>10137061485</v>
          </cell>
          <cell r="D31">
            <v>40480</v>
          </cell>
          <cell r="E31" t="str">
            <v>ЛЕОНОВ Степан Антонович</v>
          </cell>
          <cell r="F31" t="str">
            <v>КМС</v>
          </cell>
          <cell r="G31" t="str">
            <v>Кемеровская область</v>
          </cell>
        </row>
        <row r="32">
          <cell r="B32">
            <v>4</v>
          </cell>
          <cell r="C32">
            <v>10149843863</v>
          </cell>
          <cell r="D32">
            <v>40297</v>
          </cell>
          <cell r="E32" t="str">
            <v>ЕФРЕМОВА Карина Владимировна</v>
          </cell>
          <cell r="F32" t="str">
            <v>КМС</v>
          </cell>
          <cell r="G32" t="str">
            <v>Кемеровская область</v>
          </cell>
        </row>
        <row r="33">
          <cell r="B33">
            <v>5</v>
          </cell>
          <cell r="C33">
            <v>10165112673</v>
          </cell>
          <cell r="D33">
            <v>40111</v>
          </cell>
          <cell r="E33" t="str">
            <v>ГРУДИНИН Егор Артемович</v>
          </cell>
          <cell r="F33" t="str">
            <v>2 СР</v>
          </cell>
          <cell r="G33" t="str">
            <v>Кемеровская область</v>
          </cell>
        </row>
        <row r="34">
          <cell r="B34">
            <v>6</v>
          </cell>
          <cell r="C34">
            <v>10156937694</v>
          </cell>
          <cell r="D34">
            <v>40710</v>
          </cell>
          <cell r="E34" t="str">
            <v>ШУБИНА Анна Павловна</v>
          </cell>
          <cell r="F34" t="str">
            <v>1 СР</v>
          </cell>
          <cell r="G34" t="str">
            <v>Кемеровская область</v>
          </cell>
        </row>
        <row r="35">
          <cell r="A35">
            <v>3</v>
          </cell>
          <cell r="B35">
            <v>41</v>
          </cell>
          <cell r="C35">
            <v>10164563312</v>
          </cell>
          <cell r="D35">
            <v>41225</v>
          </cell>
          <cell r="E35" t="str">
            <v>ДРОЗДОВ Данил Игоревич</v>
          </cell>
          <cell r="F35" t="str">
            <v>2 ЮН</v>
          </cell>
          <cell r="G35" t="str">
            <v>Новосибирская область</v>
          </cell>
        </row>
        <row r="36">
          <cell r="B36">
            <v>42</v>
          </cell>
          <cell r="C36">
            <v>10164512283</v>
          </cell>
          <cell r="D36">
            <v>41087</v>
          </cell>
          <cell r="E36" t="str">
            <v>СТЕПИН Игорь Максимович</v>
          </cell>
          <cell r="F36" t="str">
            <v>2 ЮН</v>
          </cell>
          <cell r="G36" t="str">
            <v>Новосибирская область</v>
          </cell>
        </row>
        <row r="37">
          <cell r="B37">
            <v>43</v>
          </cell>
          <cell r="C37">
            <v>10146252439</v>
          </cell>
          <cell r="D37">
            <v>41138</v>
          </cell>
          <cell r="E37" t="str">
            <v>ПУДОВ Артур Иванович</v>
          </cell>
          <cell r="F37" t="str">
            <v>1 СР</v>
          </cell>
          <cell r="G37" t="str">
            <v>Новосибирская область</v>
          </cell>
        </row>
        <row r="38">
          <cell r="B38">
            <v>44</v>
          </cell>
          <cell r="C38">
            <v>0</v>
          </cell>
          <cell r="D38">
            <v>41464</v>
          </cell>
          <cell r="E38" t="str">
            <v>ХАЛИУЛЛИН Александр Артурович</v>
          </cell>
          <cell r="F38" t="str">
            <v>1 ЮН</v>
          </cell>
          <cell r="G38" t="str">
            <v>Новосибирская область</v>
          </cell>
        </row>
        <row r="39">
          <cell r="B39">
            <v>45</v>
          </cell>
          <cell r="C39">
            <v>0</v>
          </cell>
          <cell r="D39">
            <v>40886</v>
          </cell>
          <cell r="E39" t="str">
            <v>НИТЧЕНКО Артем Вячеславович</v>
          </cell>
          <cell r="F39" t="str">
            <v>3 СР</v>
          </cell>
          <cell r="G39" t="str">
            <v>Новосибирская область</v>
          </cell>
        </row>
        <row r="40">
          <cell r="A40">
            <v>4</v>
          </cell>
          <cell r="B40">
            <v>51</v>
          </cell>
          <cell r="C40">
            <v>10140354435</v>
          </cell>
          <cell r="D40">
            <v>39903</v>
          </cell>
          <cell r="E40" t="str">
            <v>ТЕТЕНКОВ Трофим Евгеньевич</v>
          </cell>
          <cell r="F40" t="str">
            <v>1 СР</v>
          </cell>
          <cell r="G40" t="str">
            <v>Новосибирская область</v>
          </cell>
        </row>
        <row r="41">
          <cell r="B41">
            <v>52</v>
          </cell>
          <cell r="C41">
            <v>10148878311</v>
          </cell>
          <cell r="D41">
            <v>40322</v>
          </cell>
          <cell r="E41" t="str">
            <v>БЫКОВ Глеб Артурович</v>
          </cell>
          <cell r="F41">
            <v>0</v>
          </cell>
          <cell r="G41" t="str">
            <v>Новосибирская область</v>
          </cell>
        </row>
        <row r="42">
          <cell r="B42">
            <v>54</v>
          </cell>
          <cell r="C42">
            <v>0</v>
          </cell>
          <cell r="D42">
            <v>41518</v>
          </cell>
          <cell r="E42" t="str">
            <v>ЖИРНОВ Артем Иванович</v>
          </cell>
          <cell r="F42" t="str">
            <v>2 ЮН</v>
          </cell>
          <cell r="G42" t="str">
            <v>Новосибирская область</v>
          </cell>
        </row>
        <row r="43">
          <cell r="B43">
            <v>55</v>
          </cell>
          <cell r="C43">
            <v>10159471923</v>
          </cell>
          <cell r="D43">
            <v>40633</v>
          </cell>
          <cell r="E43" t="str">
            <v>МАРИСКИНА Стана Артемовна</v>
          </cell>
          <cell r="F43" t="str">
            <v>2 СР</v>
          </cell>
          <cell r="G43" t="str">
            <v>Новосибирская область</v>
          </cell>
        </row>
        <row r="44">
          <cell r="B44">
            <v>53</v>
          </cell>
          <cell r="C44">
            <v>10148667941</v>
          </cell>
          <cell r="D44">
            <v>40565</v>
          </cell>
          <cell r="E44" t="str">
            <v>ЕВДОКИМОВ Матвей Иванович</v>
          </cell>
          <cell r="F44" t="str">
            <v>2 СР</v>
          </cell>
          <cell r="G44" t="str">
            <v>Новосибирская область</v>
          </cell>
        </row>
        <row r="45">
          <cell r="B45">
            <v>56</v>
          </cell>
          <cell r="C45">
            <v>10131541175</v>
          </cell>
          <cell r="D45">
            <v>40633</v>
          </cell>
          <cell r="E45" t="str">
            <v>ПОВИСОК Роман Юрьевич</v>
          </cell>
          <cell r="F45" t="str">
            <v>1 ЮН</v>
          </cell>
          <cell r="G45" t="str">
            <v>Новосибирская область</v>
          </cell>
        </row>
        <row r="46">
          <cell r="A46">
            <v>5</v>
          </cell>
          <cell r="B46">
            <v>57</v>
          </cell>
          <cell r="C46">
            <v>10158887802</v>
          </cell>
          <cell r="D46">
            <v>40951</v>
          </cell>
          <cell r="E46" t="str">
            <v>РУДАКОВ Роман Дмитриевич</v>
          </cell>
          <cell r="F46" t="str">
            <v>3 ЮН</v>
          </cell>
          <cell r="G46" t="str">
            <v>Новосибирская область</v>
          </cell>
        </row>
        <row r="47">
          <cell r="B47">
            <v>58</v>
          </cell>
          <cell r="C47">
            <v>10148787573</v>
          </cell>
          <cell r="D47">
            <v>40856</v>
          </cell>
          <cell r="E47" t="str">
            <v>УЛЬЯНОВ Михаил Александрович</v>
          </cell>
          <cell r="F47" t="str">
            <v>2 ЮН</v>
          </cell>
          <cell r="G47" t="str">
            <v>Новосибирская область</v>
          </cell>
        </row>
        <row r="48">
          <cell r="B48">
            <v>59</v>
          </cell>
          <cell r="C48">
            <v>10154047300</v>
          </cell>
          <cell r="D48">
            <v>40422</v>
          </cell>
          <cell r="E48" t="str">
            <v>ТИМОШЕНКО Александра Михайловна</v>
          </cell>
          <cell r="F48" t="str">
            <v>2 СР</v>
          </cell>
          <cell r="G48" t="str">
            <v>Новосибирская область</v>
          </cell>
        </row>
        <row r="49">
          <cell r="B49">
            <v>60</v>
          </cell>
          <cell r="C49">
            <v>10154047296</v>
          </cell>
          <cell r="D49">
            <v>40304</v>
          </cell>
          <cell r="E49" t="str">
            <v>ИВАНОВА Полина Андреевна</v>
          </cell>
          <cell r="F49" t="str">
            <v>2 СР</v>
          </cell>
          <cell r="G49" t="str">
            <v>Новосибирская область</v>
          </cell>
        </row>
        <row r="50">
          <cell r="B50">
            <v>61</v>
          </cell>
          <cell r="C50">
            <v>10141439926</v>
          </cell>
          <cell r="D50">
            <v>39795</v>
          </cell>
          <cell r="E50" t="str">
            <v>ГРЕЧКИН Максим Евгеньевич</v>
          </cell>
          <cell r="F50" t="str">
            <v>1 СР</v>
          </cell>
          <cell r="G50" t="str">
            <v>Новосибирская область</v>
          </cell>
        </row>
        <row r="51">
          <cell r="B51">
            <v>62</v>
          </cell>
          <cell r="C51">
            <v>10127677242</v>
          </cell>
          <cell r="D51">
            <v>39474</v>
          </cell>
          <cell r="E51" t="str">
            <v>ПОКРОВСКИЙ Владислав Михайлович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6</v>
          </cell>
          <cell r="B52">
            <v>47</v>
          </cell>
          <cell r="C52">
            <v>10143131665</v>
          </cell>
          <cell r="D52">
            <v>40346</v>
          </cell>
          <cell r="E52" t="str">
            <v>ЛИПАТНИКОВА Яна Романовна</v>
          </cell>
          <cell r="F52" t="str">
            <v>КМС</v>
          </cell>
          <cell r="G52" t="str">
            <v>Новосибирская область</v>
          </cell>
        </row>
        <row r="53">
          <cell r="B53">
            <v>49</v>
          </cell>
          <cell r="C53">
            <v>10117596114</v>
          </cell>
          <cell r="D53">
            <v>39367</v>
          </cell>
          <cell r="E53" t="str">
            <v>ЗЫКОВ Николай Андреевич</v>
          </cell>
          <cell r="F53" t="str">
            <v>КМС</v>
          </cell>
          <cell r="G53" t="str">
            <v>Новосибирская область</v>
          </cell>
        </row>
        <row r="54">
          <cell r="B54">
            <v>50</v>
          </cell>
          <cell r="C54">
            <v>10128428283</v>
          </cell>
          <cell r="D54">
            <v>39257</v>
          </cell>
          <cell r="E54" t="str">
            <v>ЛУЦЮК Владислав Юрьевич</v>
          </cell>
          <cell r="F54" t="str">
            <v>КМС</v>
          </cell>
          <cell r="G54" t="str">
            <v>Новосибирская область</v>
          </cell>
        </row>
        <row r="55">
          <cell r="B55">
            <v>48</v>
          </cell>
          <cell r="C55">
            <v>10143130554</v>
          </cell>
          <cell r="D55">
            <v>40394</v>
          </cell>
          <cell r="E55" t="str">
            <v>РУДЕНКО Маргарита Андреевна</v>
          </cell>
          <cell r="F55" t="str">
            <v>КМС</v>
          </cell>
          <cell r="G55" t="str">
            <v>Новосибирская область</v>
          </cell>
        </row>
        <row r="56">
          <cell r="A56">
            <v>7</v>
          </cell>
          <cell r="B56">
            <v>7</v>
          </cell>
          <cell r="C56">
            <v>10140729806</v>
          </cell>
          <cell r="D56">
            <v>40951</v>
          </cell>
          <cell r="E56" t="str">
            <v>НАСИКОВСКАЯ Елизавета Александровна</v>
          </cell>
          <cell r="F56" t="str">
            <v>1 ЮН</v>
          </cell>
          <cell r="G56" t="str">
            <v>Кемеровская область</v>
          </cell>
        </row>
        <row r="57">
          <cell r="B57">
            <v>10</v>
          </cell>
          <cell r="C57">
            <v>0</v>
          </cell>
          <cell r="D57">
            <v>41192</v>
          </cell>
          <cell r="E57" t="str">
            <v>ФЕДОСОВ Федор Эдуардович</v>
          </cell>
          <cell r="F57" t="str">
            <v>3 СР</v>
          </cell>
          <cell r="G57" t="str">
            <v>Кемеровская область</v>
          </cell>
        </row>
        <row r="58">
          <cell r="B58">
            <v>12</v>
          </cell>
          <cell r="C58">
            <v>10114286996</v>
          </cell>
          <cell r="D58">
            <v>39383</v>
          </cell>
          <cell r="E58" t="str">
            <v>КРАСЮК Варвара Владимировна</v>
          </cell>
          <cell r="F58" t="str">
            <v>КМС</v>
          </cell>
          <cell r="G58" t="str">
            <v>Кемеровская область</v>
          </cell>
        </row>
        <row r="59">
          <cell r="B59">
            <v>8</v>
          </cell>
          <cell r="C59">
            <v>10160931064</v>
          </cell>
          <cell r="D59">
            <v>40814</v>
          </cell>
          <cell r="E59" t="str">
            <v>ЧЕРЕПАНОВА Елизавета Олеговна</v>
          </cell>
          <cell r="F59" t="str">
            <v>2 СР</v>
          </cell>
          <cell r="G59" t="str">
            <v>Кемеровская область</v>
          </cell>
        </row>
        <row r="60">
          <cell r="B60">
            <v>11</v>
          </cell>
          <cell r="C60">
            <v>0</v>
          </cell>
          <cell r="D60">
            <v>41358</v>
          </cell>
          <cell r="E60" t="str">
            <v>ШИПАЛОВА Виктория Юрьевна</v>
          </cell>
          <cell r="F60" t="str">
            <v>1 ЮН</v>
          </cell>
          <cell r="G60" t="str">
            <v>Кемеровская область</v>
          </cell>
        </row>
        <row r="61">
          <cell r="A61">
            <v>8</v>
          </cell>
          <cell r="B61">
            <v>28</v>
          </cell>
          <cell r="C61">
            <v>10143132675</v>
          </cell>
          <cell r="D61">
            <v>40219</v>
          </cell>
          <cell r="E61" t="str">
            <v>ГОРСКИЙ Петр Александрович</v>
          </cell>
          <cell r="F61" t="str">
            <v>1 СР</v>
          </cell>
          <cell r="G61" t="str">
            <v>Новосибирская область</v>
          </cell>
        </row>
        <row r="62">
          <cell r="B62">
            <v>29</v>
          </cell>
          <cell r="C62">
            <v>10146253550</v>
          </cell>
          <cell r="D62">
            <v>40889</v>
          </cell>
          <cell r="E62" t="str">
            <v>БРУМА Екатерина Вадимовна</v>
          </cell>
          <cell r="F62" t="str">
            <v>1 СР</v>
          </cell>
          <cell r="G62" t="str">
            <v>Новосибирская область</v>
          </cell>
        </row>
        <row r="63">
          <cell r="B63">
            <v>31</v>
          </cell>
          <cell r="C63">
            <v>10146253348</v>
          </cell>
          <cell r="D63">
            <v>40406</v>
          </cell>
          <cell r="E63" t="str">
            <v>СИНИЦЫН Игорь Дмитриевич</v>
          </cell>
          <cell r="F63" t="str">
            <v>2 СР</v>
          </cell>
          <cell r="G63" t="str">
            <v>Новосибирская область</v>
          </cell>
        </row>
        <row r="64">
          <cell r="B64">
            <v>30</v>
          </cell>
          <cell r="C64">
            <v>10130118511</v>
          </cell>
          <cell r="D64">
            <v>39785</v>
          </cell>
          <cell r="E64" t="str">
            <v>ШАПКИН Егор Иванович</v>
          </cell>
          <cell r="F64" t="str">
            <v>1 СР</v>
          </cell>
          <cell r="G64" t="str">
            <v>Новосибирская область</v>
          </cell>
        </row>
        <row r="65">
          <cell r="B65">
            <v>35</v>
          </cell>
          <cell r="C65">
            <v>10153618678</v>
          </cell>
          <cell r="D65">
            <v>40520</v>
          </cell>
          <cell r="E65" t="str">
            <v>СТУДЕНКОВА Ярослава Петровна</v>
          </cell>
          <cell r="F65" t="str">
            <v>2 СР</v>
          </cell>
          <cell r="G65" t="str">
            <v>Новосибирская область</v>
          </cell>
        </row>
        <row r="66">
          <cell r="B66">
            <v>32</v>
          </cell>
          <cell r="C66">
            <v>10143134695</v>
          </cell>
          <cell r="D66">
            <v>40351</v>
          </cell>
          <cell r="E66" t="str">
            <v>СЕРЕДА Матвей Станиславович</v>
          </cell>
          <cell r="F66" t="str">
            <v>2 СР</v>
          </cell>
          <cell r="G66" t="str">
            <v>Новосибирская область</v>
          </cell>
        </row>
        <row r="67">
          <cell r="A67">
            <v>9</v>
          </cell>
          <cell r="B67">
            <v>15</v>
          </cell>
          <cell r="C67">
            <v>0</v>
          </cell>
          <cell r="D67">
            <v>40753</v>
          </cell>
          <cell r="E67" t="str">
            <v>ЛЕДОМСКИЙ Андрей Александрович</v>
          </cell>
          <cell r="F67" t="str">
            <v>1 ЮН</v>
          </cell>
          <cell r="G67" t="str">
            <v>Кемеровская область</v>
          </cell>
        </row>
        <row r="68">
          <cell r="B68">
            <v>16</v>
          </cell>
          <cell r="C68">
            <v>10139995131</v>
          </cell>
          <cell r="D68">
            <v>40711</v>
          </cell>
          <cell r="E68" t="str">
            <v>ПЕШНИН Данил Викторович</v>
          </cell>
          <cell r="F68" t="str">
            <v>1 СР</v>
          </cell>
          <cell r="G68" t="str">
            <v>Кемеровская область</v>
          </cell>
        </row>
        <row r="69">
          <cell r="B69">
            <v>13</v>
          </cell>
          <cell r="C69">
            <v>0</v>
          </cell>
          <cell r="D69">
            <v>41546</v>
          </cell>
          <cell r="E69" t="str">
            <v>ГРОМОВ Максим Сергеевич</v>
          </cell>
          <cell r="F69" t="str">
            <v>1 ЮН</v>
          </cell>
          <cell r="G69" t="str">
            <v>Кемеровская область</v>
          </cell>
        </row>
        <row r="70">
          <cell r="B70">
            <v>14</v>
          </cell>
          <cell r="C70">
            <v>10153663340</v>
          </cell>
          <cell r="D70">
            <v>40583</v>
          </cell>
          <cell r="E70" t="str">
            <v>ЕФИМОВ Марк Владиславович</v>
          </cell>
          <cell r="F70" t="str">
            <v>2 СР</v>
          </cell>
          <cell r="G70" t="str">
            <v>Кемеровская область</v>
          </cell>
        </row>
        <row r="71">
          <cell r="A71">
            <v>10</v>
          </cell>
          <cell r="B71">
            <v>22</v>
          </cell>
          <cell r="C71">
            <v>0</v>
          </cell>
          <cell r="D71">
            <v>42000</v>
          </cell>
          <cell r="E71" t="str">
            <v>ЦЫГАНКОВА Алена Захаровна</v>
          </cell>
          <cell r="F71" t="str">
            <v>1 ЮН</v>
          </cell>
          <cell r="G71" t="str">
            <v>Новосибирская область</v>
          </cell>
        </row>
        <row r="72">
          <cell r="B72">
            <v>23</v>
          </cell>
          <cell r="C72">
            <v>10141013934</v>
          </cell>
          <cell r="D72">
            <v>40016</v>
          </cell>
          <cell r="E72" t="str">
            <v>БЕЛОБОРОДОВ Вячеслав Ильич</v>
          </cell>
          <cell r="F72" t="str">
            <v>КМС</v>
          </cell>
          <cell r="G72" t="str">
            <v>Новосибирская область</v>
          </cell>
        </row>
        <row r="73">
          <cell r="B73">
            <v>27</v>
          </cell>
          <cell r="C73">
            <v>10164812074</v>
          </cell>
          <cell r="D73">
            <v>40707</v>
          </cell>
          <cell r="E73" t="str">
            <v>ТЮПАНОВ Семен Николаевич</v>
          </cell>
          <cell r="F73" t="str">
            <v>2 СР</v>
          </cell>
          <cell r="G73" t="str">
            <v>Новосибирская область</v>
          </cell>
        </row>
        <row r="74">
          <cell r="B74">
            <v>26</v>
          </cell>
          <cell r="C74">
            <v>10164839457</v>
          </cell>
          <cell r="D74">
            <v>40456</v>
          </cell>
          <cell r="E74" t="str">
            <v>КИШЛАРЬ Ева Станиславовна</v>
          </cell>
          <cell r="F74" t="str">
            <v>2 СР</v>
          </cell>
          <cell r="G74" t="str">
            <v>Новосибирская область</v>
          </cell>
        </row>
        <row r="75"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B76">
            <v>25</v>
          </cell>
          <cell r="C76">
            <v>10164644245</v>
          </cell>
          <cell r="D76">
            <v>40365</v>
          </cell>
          <cell r="E76" t="str">
            <v>БУРТАСОВ Ростислав Александрович</v>
          </cell>
          <cell r="F76" t="str">
            <v>2 СР</v>
          </cell>
          <cell r="G76" t="str">
            <v>Новосибирская область</v>
          </cell>
        </row>
        <row r="77">
          <cell r="A77">
            <v>11</v>
          </cell>
          <cell r="B77">
            <v>18</v>
          </cell>
          <cell r="C77">
            <v>0</v>
          </cell>
          <cell r="D77">
            <v>41200</v>
          </cell>
          <cell r="E77" t="str">
            <v>УШАКОВ Семен Евгеньевич</v>
          </cell>
          <cell r="F77" t="str">
            <v>1 ЮН</v>
          </cell>
          <cell r="G77" t="str">
            <v>Кемеровская область</v>
          </cell>
        </row>
        <row r="78">
          <cell r="B78">
            <v>21</v>
          </cell>
          <cell r="C78">
            <v>0</v>
          </cell>
          <cell r="D78">
            <v>41619</v>
          </cell>
          <cell r="E78" t="str">
            <v>РАЙШ Алиса Денисовна</v>
          </cell>
          <cell r="F78" t="str">
            <v>1 ЮН</v>
          </cell>
          <cell r="G78" t="str">
            <v>Новосибирская область</v>
          </cell>
        </row>
        <row r="79">
          <cell r="B79">
            <v>33</v>
          </cell>
          <cell r="C79">
            <v>10146046315</v>
          </cell>
          <cell r="D79">
            <v>40493</v>
          </cell>
          <cell r="E79" t="str">
            <v>СЕРГЕЕВА София Александровна</v>
          </cell>
          <cell r="F79" t="str">
            <v>1 СР</v>
          </cell>
          <cell r="G79" t="str">
            <v>Новосибирская область</v>
          </cell>
        </row>
        <row r="80">
          <cell r="B80">
            <v>17</v>
          </cell>
          <cell r="C80">
            <v>0</v>
          </cell>
          <cell r="D80">
            <v>40746</v>
          </cell>
          <cell r="E80" t="str">
            <v>САРСАЦКИЙ Кирилл Денисович</v>
          </cell>
          <cell r="F80" t="str">
            <v>1 ЮН</v>
          </cell>
          <cell r="G80" t="str">
            <v>Кемеровская область</v>
          </cell>
        </row>
        <row r="81">
          <cell r="B81">
            <v>19</v>
          </cell>
          <cell r="C81">
            <v>0</v>
          </cell>
          <cell r="D81">
            <v>40668</v>
          </cell>
          <cell r="E81" t="str">
            <v>ШУМЕЕВ Тимофей Евгеньевич</v>
          </cell>
          <cell r="F81" t="str">
            <v>2 СР</v>
          </cell>
          <cell r="G81" t="str">
            <v>Кемеровская область</v>
          </cell>
        </row>
        <row r="82">
          <cell r="B82">
            <v>20</v>
          </cell>
          <cell r="C82">
            <v>10113103091</v>
          </cell>
          <cell r="D82">
            <v>39096</v>
          </cell>
          <cell r="E82" t="str">
            <v>КОНОНЕНКО Максим Алексеевич</v>
          </cell>
          <cell r="F82" t="str">
            <v>КМС</v>
          </cell>
          <cell r="G82" t="str">
            <v>Самарская область</v>
          </cell>
        </row>
        <row r="83">
          <cell r="A83">
            <v>12</v>
          </cell>
          <cell r="E83" t="e">
            <v>#N/A</v>
          </cell>
          <cell r="F83" t="e">
            <v>#N/A</v>
          </cell>
          <cell r="G83" t="e">
            <v>#N/A</v>
          </cell>
        </row>
      </sheetData>
      <sheetData sheetId="3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"Молодой гонщик" после 4-х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50</v>
          </cell>
          <cell r="C24">
            <v>10128428283</v>
          </cell>
          <cell r="D24">
            <v>39257</v>
          </cell>
          <cell r="E24" t="str">
            <v>ЛУЦЮК Владислав Юрьевич</v>
          </cell>
          <cell r="F24" t="str">
            <v>КМС</v>
          </cell>
          <cell r="G24" t="str">
            <v>Новосибирская область</v>
          </cell>
        </row>
        <row r="25">
          <cell r="A25">
            <v>2</v>
          </cell>
          <cell r="B25">
            <v>48</v>
          </cell>
          <cell r="C25">
            <v>10143130554</v>
          </cell>
          <cell r="D25">
            <v>40394</v>
          </cell>
          <cell r="E25" t="str">
            <v>РУДЕНКО Маргарита Андреевна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28</v>
          </cell>
          <cell r="C26">
            <v>10143132675</v>
          </cell>
          <cell r="D26">
            <v>40219</v>
          </cell>
          <cell r="E26" t="str">
            <v>ГОРСКИЙ Петр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29</v>
          </cell>
          <cell r="C27">
            <v>10146253550</v>
          </cell>
          <cell r="D27">
            <v>40889</v>
          </cell>
          <cell r="E27" t="str">
            <v>БРУМА Екатерина Вадимовна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61</v>
          </cell>
          <cell r="C28">
            <v>10141439926</v>
          </cell>
          <cell r="D28">
            <v>39795</v>
          </cell>
          <cell r="E28" t="str">
            <v>ГРЕЧКИН Максим Евгеньевич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6</v>
          </cell>
          <cell r="B29">
            <v>14</v>
          </cell>
          <cell r="C29">
            <v>10153663340</v>
          </cell>
          <cell r="D29">
            <v>40583</v>
          </cell>
          <cell r="E29" t="str">
            <v>ЕФИМОВ Марк Владиславович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35</v>
          </cell>
          <cell r="C30">
            <v>10153618678</v>
          </cell>
          <cell r="D30">
            <v>40520</v>
          </cell>
          <cell r="E30" t="str">
            <v>СТУДЕНКОВА Ярослава Петровна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8</v>
          </cell>
          <cell r="B31">
            <v>18</v>
          </cell>
          <cell r="C31">
            <v>0</v>
          </cell>
          <cell r="D31">
            <v>41200</v>
          </cell>
          <cell r="E31" t="str">
            <v>УШАКОВ Семен Евгеньевич</v>
          </cell>
          <cell r="F31" t="str">
            <v>1 ЮН</v>
          </cell>
          <cell r="G31" t="str">
            <v>Кемеровская область</v>
          </cell>
        </row>
        <row r="32">
          <cell r="A32">
            <v>9</v>
          </cell>
          <cell r="B32">
            <v>17</v>
          </cell>
          <cell r="C32">
            <v>0</v>
          </cell>
          <cell r="D32">
            <v>40746</v>
          </cell>
          <cell r="E32" t="str">
            <v>САРСАЦКИЙ Кирилл Денисович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10</v>
          </cell>
          <cell r="B33">
            <v>19</v>
          </cell>
          <cell r="C33">
            <v>0</v>
          </cell>
          <cell r="D33">
            <v>40668</v>
          </cell>
          <cell r="E33" t="str">
            <v>ШУМЕЕВ Тимофей Евгеньевич</v>
          </cell>
          <cell r="F33" t="str">
            <v>2 СР</v>
          </cell>
          <cell r="G33" t="str">
            <v>Кемеровская область</v>
          </cell>
        </row>
        <row r="34">
          <cell r="A34">
            <v>11</v>
          </cell>
          <cell r="B34">
            <v>33</v>
          </cell>
          <cell r="C34">
            <v>10146046315</v>
          </cell>
          <cell r="D34">
            <v>40493</v>
          </cell>
          <cell r="E34" t="str">
            <v>СЕРГЕЕВА София Александровна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20</v>
          </cell>
          <cell r="C35">
            <v>10113103091</v>
          </cell>
          <cell r="D35">
            <v>39096</v>
          </cell>
          <cell r="E35" t="str">
            <v>КОНОНЕНКО Максим Алексеевич</v>
          </cell>
          <cell r="F35" t="str">
            <v>КМС</v>
          </cell>
          <cell r="G35" t="str">
            <v>Самарская область</v>
          </cell>
        </row>
        <row r="39">
          <cell r="A39" t="str">
            <v>ПОГОДНЫЕ УСЛОВИЯ</v>
          </cell>
        </row>
        <row r="40">
          <cell r="A40" t="str">
            <v xml:space="preserve">  Погода в начале | Погода в конце | Т в начале | Т в конце | Влажность</v>
          </cell>
        </row>
        <row r="41">
          <cell r="A41" t="str">
            <v xml:space="preserve">                     Ясно      |          Ясно           |     +21.0      |     +16.0    |    54             </v>
          </cell>
        </row>
        <row r="45">
          <cell r="A45" t="str">
            <v>ТЕХНИЧЕСКИЙ ДЕЛЕГАТ</v>
          </cell>
          <cell r="E45" t="str">
            <v>ГЛАВНЫЙ СУДЬЯ</v>
          </cell>
        </row>
        <row r="49">
          <cell r="E49" t="str">
            <v xml:space="preserve">САВИЦКИЙ К.Н. (ВК, г. НОВОСИБИРСК) </v>
          </cell>
        </row>
      </sheetData>
      <sheetData sheetId="40">
        <row r="5">
          <cell r="E5">
            <v>1</v>
          </cell>
          <cell r="F5">
            <v>2</v>
          </cell>
          <cell r="G5">
            <v>3</v>
          </cell>
        </row>
        <row r="6">
          <cell r="C6" t="str">
            <v>М-то</v>
          </cell>
          <cell r="D6" t="str">
            <v>Команда</v>
          </cell>
          <cell r="E6">
            <v>1</v>
          </cell>
          <cell r="F6">
            <v>2</v>
          </cell>
          <cell r="G6">
            <v>3</v>
          </cell>
        </row>
        <row r="7">
          <cell r="C7">
            <v>1</v>
          </cell>
          <cell r="D7" t="str">
            <v>Свердловская обл.</v>
          </cell>
          <cell r="E7">
            <v>1.2245370370370379E-2</v>
          </cell>
          <cell r="F7">
            <v>1.2523148148148734E-2</v>
          </cell>
          <cell r="G7">
            <v>1.2685185185185289E-2</v>
          </cell>
        </row>
        <row r="8">
          <cell r="C8">
            <v>2</v>
          </cell>
          <cell r="D8" t="str">
            <v>Омская обл.- 1</v>
          </cell>
          <cell r="E8">
            <v>1.284722222222217E-2</v>
          </cell>
          <cell r="F8">
            <v>1.2858796296296267E-2</v>
          </cell>
          <cell r="G8">
            <v>1.2870370370370657E-2</v>
          </cell>
        </row>
        <row r="9">
          <cell r="C9">
            <v>3</v>
          </cell>
          <cell r="D9" t="str">
            <v>Тюменская обл.-1</v>
          </cell>
          <cell r="E9">
            <v>1.2974537037036989E-2</v>
          </cell>
          <cell r="F9">
            <v>1.3082523148148128E-2</v>
          </cell>
          <cell r="G9">
            <v>1.4074074074074051E-2</v>
          </cell>
        </row>
        <row r="10">
          <cell r="C10">
            <v>4</v>
          </cell>
          <cell r="D10" t="str">
            <v>Новосибирская обл.-1</v>
          </cell>
          <cell r="E10">
            <v>1.3402777777778235E-2</v>
          </cell>
          <cell r="F10">
            <v>1.3530092592592548E-2</v>
          </cell>
          <cell r="G10">
            <v>1.3541666666666619E-2</v>
          </cell>
        </row>
        <row r="11">
          <cell r="C11">
            <v>5</v>
          </cell>
          <cell r="D11" t="str">
            <v>Кемеровская обл.</v>
          </cell>
          <cell r="E11">
            <v>1.3611111111111133E-2</v>
          </cell>
          <cell r="F11">
            <v>1.37615740740741E-2</v>
          </cell>
          <cell r="G11">
            <v>1.3946759259259315E-2</v>
          </cell>
        </row>
        <row r="12">
          <cell r="C12">
            <v>6</v>
          </cell>
          <cell r="D12" t="str">
            <v>Тюменская обл.-2</v>
          </cell>
          <cell r="E12">
            <v>1.3784722222222358E-2</v>
          </cell>
          <cell r="F12">
            <v>1.3842592592592594E-2</v>
          </cell>
          <cell r="G12">
            <v>1.4409722222222188E-2</v>
          </cell>
        </row>
        <row r="13">
          <cell r="C13">
            <v>7</v>
          </cell>
          <cell r="D13" t="str">
            <v>Омская обл.- 2</v>
          </cell>
          <cell r="E13">
            <v>1.3287037037037003E-2</v>
          </cell>
          <cell r="F13">
            <v>1.5041550925925903E-2</v>
          </cell>
          <cell r="G13">
            <v>1.5231481481482026E-2</v>
          </cell>
        </row>
        <row r="14">
          <cell r="C14">
            <v>8</v>
          </cell>
          <cell r="D14" t="str">
            <v>Омская обл.- 5</v>
          </cell>
          <cell r="E14">
            <v>1.3958333333333321E-2</v>
          </cell>
          <cell r="F14">
            <v>1.4629629629629631E-2</v>
          </cell>
          <cell r="G14">
            <v>1.517361111111188E-2</v>
          </cell>
        </row>
        <row r="15">
          <cell r="C15">
            <v>9</v>
          </cell>
          <cell r="D15" t="str">
            <v>Новосибирская обл.-2</v>
          </cell>
          <cell r="E15">
            <v>1.4803240740741588E-2</v>
          </cell>
          <cell r="F15">
            <v>1.4872685185185183E-2</v>
          </cell>
          <cell r="G15">
            <v>1.493055555555628E-2</v>
          </cell>
        </row>
        <row r="16">
          <cell r="C16">
            <v>10</v>
          </cell>
          <cell r="D16" t="str">
            <v>Омская обл.- 3</v>
          </cell>
          <cell r="E16">
            <v>1.5011574074074024E-2</v>
          </cell>
          <cell r="F16">
            <v>1.5312499999999998E-2</v>
          </cell>
          <cell r="G16">
            <v>1.5381944444444387E-2</v>
          </cell>
        </row>
        <row r="17">
          <cell r="C17">
            <v>11</v>
          </cell>
          <cell r="D17" t="str">
            <v>Омская обл.- 4</v>
          </cell>
          <cell r="E17">
            <v>1.6053240740740739E-2</v>
          </cell>
          <cell r="F17">
            <v>1.6562499999999987E-2</v>
          </cell>
          <cell r="G17">
            <v>1.6643518518518509E-2</v>
          </cell>
        </row>
        <row r="20">
          <cell r="E20">
            <v>1</v>
          </cell>
          <cell r="F20">
            <v>2</v>
          </cell>
          <cell r="G20">
            <v>3</v>
          </cell>
        </row>
        <row r="21">
          <cell r="C21" t="str">
            <v>М-то</v>
          </cell>
          <cell r="D21" t="str">
            <v>Команда</v>
          </cell>
          <cell r="E21">
            <v>1</v>
          </cell>
          <cell r="F21">
            <v>2</v>
          </cell>
          <cell r="G21">
            <v>3</v>
          </cell>
        </row>
        <row r="22">
          <cell r="C22">
            <v>1</v>
          </cell>
          <cell r="D22" t="str">
            <v>Свердловская обл.</v>
          </cell>
          <cell r="E22">
            <v>6.00578703703704E-2</v>
          </cell>
          <cell r="F22">
            <v>6.00578703703704E-2</v>
          </cell>
          <cell r="G22">
            <v>6.00578703703704E-2</v>
          </cell>
        </row>
        <row r="23">
          <cell r="C23">
            <v>2</v>
          </cell>
          <cell r="D23" t="str">
            <v>Омская обл.- 1</v>
          </cell>
          <cell r="E23">
            <v>6.0057870370370366E-2</v>
          </cell>
          <cell r="F23">
            <v>6.00578703703704E-2</v>
          </cell>
          <cell r="G23">
            <v>6.00578703703704E-2</v>
          </cell>
        </row>
        <row r="24">
          <cell r="C24">
            <v>3</v>
          </cell>
          <cell r="D24" t="str">
            <v>Тюменская обл.-1</v>
          </cell>
          <cell r="E24">
            <v>6.00578703703704E-2</v>
          </cell>
          <cell r="F24">
            <v>6.00578703703704E-2</v>
          </cell>
          <cell r="G24">
            <v>6.00578703703704E-2</v>
          </cell>
        </row>
        <row r="25">
          <cell r="C25">
            <v>4</v>
          </cell>
          <cell r="D25" t="str">
            <v>Новосибирская обл.-1</v>
          </cell>
          <cell r="E25">
            <v>6.0057870370370366E-2</v>
          </cell>
          <cell r="F25">
            <v>6.0057870370370366E-2</v>
          </cell>
          <cell r="G25">
            <v>6.0057870370370366E-2</v>
          </cell>
        </row>
        <row r="26">
          <cell r="C26">
            <v>5</v>
          </cell>
          <cell r="D26" t="str">
            <v>Кемеровская обл.</v>
          </cell>
          <cell r="E26">
            <v>6.00578703703704E-2</v>
          </cell>
          <cell r="F26">
            <v>6.00578703703704E-2</v>
          </cell>
          <cell r="G26">
            <v>6.00578703703704E-2</v>
          </cell>
        </row>
        <row r="27">
          <cell r="C27">
            <v>6</v>
          </cell>
          <cell r="D27" t="str">
            <v>Тюменская обл.-2</v>
          </cell>
          <cell r="E27">
            <v>6.00578703703704E-2</v>
          </cell>
          <cell r="F27">
            <v>6.00578703703704E-2</v>
          </cell>
          <cell r="G27">
            <v>6.0243055555555557E-2</v>
          </cell>
        </row>
        <row r="28">
          <cell r="C28">
            <v>7</v>
          </cell>
          <cell r="D28" t="str">
            <v>Омская обл.- 2</v>
          </cell>
          <cell r="E28">
            <v>6.00578703703704E-2</v>
          </cell>
          <cell r="F28">
            <v>6.00578703703704E-2</v>
          </cell>
          <cell r="G28">
            <v>6.4918981481481494E-2</v>
          </cell>
        </row>
        <row r="29">
          <cell r="C29">
            <v>8</v>
          </cell>
          <cell r="D29" t="str">
            <v>Омская обл.- 5</v>
          </cell>
          <cell r="E29">
            <v>6.00578703703704E-2</v>
          </cell>
          <cell r="F29">
            <v>6.491898148148148E-2</v>
          </cell>
          <cell r="G29">
            <v>6.4918981481481494E-2</v>
          </cell>
        </row>
        <row r="30">
          <cell r="C30">
            <v>9</v>
          </cell>
          <cell r="D30" t="str">
            <v>Новосибирская обл.-2</v>
          </cell>
          <cell r="E30">
            <v>6.00578703703704E-2</v>
          </cell>
          <cell r="F30">
            <v>6.00578703703704E-2</v>
          </cell>
          <cell r="G30">
            <v>6.0451388888888895E-2</v>
          </cell>
        </row>
        <row r="31">
          <cell r="C31">
            <v>10</v>
          </cell>
          <cell r="D31" t="str">
            <v>Омская обл.- 3</v>
          </cell>
          <cell r="E31">
            <v>6.491898148148148E-2</v>
          </cell>
          <cell r="F31">
            <v>6.4918981481481494E-2</v>
          </cell>
          <cell r="G31">
            <v>6.9780092592592588E-2</v>
          </cell>
        </row>
        <row r="32">
          <cell r="C32">
            <v>11</v>
          </cell>
          <cell r="D32" t="str">
            <v>Омская обл.- 4</v>
          </cell>
          <cell r="E32">
            <v>6.9780092592592602E-2</v>
          </cell>
          <cell r="F32">
            <v>6.9780092592592602E-2</v>
          </cell>
          <cell r="G32">
            <v>6.9780092592592602E-2</v>
          </cell>
        </row>
        <row r="37">
          <cell r="E37">
            <v>1</v>
          </cell>
          <cell r="F37">
            <v>2</v>
          </cell>
          <cell r="G37">
            <v>3</v>
          </cell>
        </row>
        <row r="38">
          <cell r="C38" t="str">
            <v>М-то</v>
          </cell>
          <cell r="D38" t="str">
            <v>Команда</v>
          </cell>
          <cell r="E38">
            <v>1</v>
          </cell>
          <cell r="F38">
            <v>2</v>
          </cell>
          <cell r="G38">
            <v>3</v>
          </cell>
        </row>
        <row r="39">
          <cell r="C39">
            <v>1</v>
          </cell>
          <cell r="D39" t="str">
            <v>Свердловская обл.</v>
          </cell>
          <cell r="E39">
            <v>5.8206018518518511E-2</v>
          </cell>
          <cell r="F39">
            <v>5.8206018518518511E-2</v>
          </cell>
          <cell r="G39">
            <v>5.8206018518518511E-2</v>
          </cell>
        </row>
        <row r="40">
          <cell r="C40">
            <v>2</v>
          </cell>
          <cell r="D40" t="str">
            <v>Омская обл.- 1</v>
          </cell>
          <cell r="E40">
            <v>6.0081018518518499E-2</v>
          </cell>
          <cell r="F40">
            <v>6.0081018518518499E-2</v>
          </cell>
          <cell r="G40">
            <v>6.0081018518518499E-2</v>
          </cell>
        </row>
        <row r="41">
          <cell r="C41">
            <v>3</v>
          </cell>
          <cell r="D41" t="str">
            <v>Тюменская обл.-1</v>
          </cell>
          <cell r="E41">
            <v>6.008101851851852E-2</v>
          </cell>
          <cell r="F41">
            <v>6.1064814814814815E-2</v>
          </cell>
          <cell r="G41">
            <v>6.1064814814814815E-2</v>
          </cell>
        </row>
        <row r="42">
          <cell r="C42">
            <v>4</v>
          </cell>
          <cell r="D42" t="str">
            <v>Новосибирская обл.-1</v>
          </cell>
          <cell r="E42">
            <v>6.0081018518518499E-2</v>
          </cell>
          <cell r="F42">
            <v>6.0081018518518499E-2</v>
          </cell>
          <cell r="G42">
            <v>6.0081018518518499E-2</v>
          </cell>
        </row>
        <row r="43">
          <cell r="C43">
            <v>5</v>
          </cell>
          <cell r="D43" t="str">
            <v>Кемеровская обл.</v>
          </cell>
          <cell r="E43">
            <v>6.0081018518518499E-2</v>
          </cell>
          <cell r="F43">
            <v>6.0081018518518499E-2</v>
          </cell>
          <cell r="G43">
            <v>6.0081018518518499E-2</v>
          </cell>
        </row>
        <row r="44">
          <cell r="C44">
            <v>6</v>
          </cell>
          <cell r="D44" t="str">
            <v>Тюменская обл.-2</v>
          </cell>
          <cell r="E44">
            <v>6.0081018518518499E-2</v>
          </cell>
          <cell r="F44">
            <v>6.1064814814814801E-2</v>
          </cell>
          <cell r="G44">
            <v>6.1921296296296301E-2</v>
          </cell>
        </row>
        <row r="45">
          <cell r="C45">
            <v>7</v>
          </cell>
          <cell r="D45" t="str">
            <v>Омская обл.- 2</v>
          </cell>
          <cell r="E45">
            <v>6.0081018518518499E-2</v>
          </cell>
          <cell r="F45">
            <v>6.0081018518518499E-2</v>
          </cell>
          <cell r="G45">
            <v>6.1527777777777772E-2</v>
          </cell>
        </row>
        <row r="46">
          <cell r="C46">
            <v>8</v>
          </cell>
          <cell r="D46" t="str">
            <v>Омская обл.- 5</v>
          </cell>
          <cell r="E46">
            <v>6.0081018518518499E-2</v>
          </cell>
          <cell r="F46">
            <v>6.0081018518518499E-2</v>
          </cell>
          <cell r="G46">
            <v>6.9039351851851893E-2</v>
          </cell>
        </row>
        <row r="47">
          <cell r="C47">
            <v>9</v>
          </cell>
          <cell r="D47" t="str">
            <v>Новосибирская обл.-2</v>
          </cell>
          <cell r="E47">
            <v>6.4178240740740702E-2</v>
          </cell>
          <cell r="F47">
            <v>6.9039351851851893E-2</v>
          </cell>
          <cell r="G47">
            <v>6.9039351851851893E-2</v>
          </cell>
        </row>
        <row r="48">
          <cell r="C48">
            <v>10</v>
          </cell>
          <cell r="D48" t="str">
            <v>Омская обл.- 3</v>
          </cell>
          <cell r="E48">
            <v>6.9039351851851852E-2</v>
          </cell>
          <cell r="F48">
            <v>6.9039351851851852E-2</v>
          </cell>
          <cell r="G48">
            <v>6.9039351851851893E-2</v>
          </cell>
        </row>
        <row r="49">
          <cell r="C49">
            <v>11</v>
          </cell>
          <cell r="D49" t="str">
            <v>Омская обл.- 4</v>
          </cell>
          <cell r="E49">
            <v>7.3900462962962959E-2</v>
          </cell>
          <cell r="F49">
            <v>7.3900462962962959E-2</v>
          </cell>
          <cell r="G49">
            <v>7.3900462962962959E-2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4-х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10164811670</v>
          </cell>
          <cell r="D24">
            <v>41667</v>
          </cell>
          <cell r="E24" t="str">
            <v>ЦАРЕВА Ольга Романовна</v>
          </cell>
          <cell r="F24" t="str">
            <v>2 ЮН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36</v>
          </cell>
          <cell r="C26">
            <v>10129901875</v>
          </cell>
          <cell r="D26">
            <v>40068</v>
          </cell>
          <cell r="E26" t="str">
            <v>НЕМЧАНИНОВ Алексей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37</v>
          </cell>
          <cell r="C27">
            <v>10146252641</v>
          </cell>
          <cell r="D27">
            <v>40643</v>
          </cell>
          <cell r="E27" t="str">
            <v>ПОНАМАРЕВ Кирилл Николаевич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4</v>
          </cell>
          <cell r="C28">
            <v>10149843863</v>
          </cell>
          <cell r="D28">
            <v>40297</v>
          </cell>
          <cell r="E28" t="str">
            <v>ЕФРЕМОВА Карина Владимировна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1</v>
          </cell>
          <cell r="C29">
            <v>10133001633</v>
          </cell>
          <cell r="D29">
            <v>39649</v>
          </cell>
          <cell r="E29" t="str">
            <v>СПЕСИВЦЕВ Михаил Алексеевич</v>
          </cell>
          <cell r="F29" t="str">
            <v>КМС</v>
          </cell>
          <cell r="G29" t="str">
            <v>Кемеровская область</v>
          </cell>
        </row>
        <row r="30">
          <cell r="A30">
            <v>7</v>
          </cell>
          <cell r="B30">
            <v>40</v>
          </cell>
          <cell r="C30">
            <v>10164567958</v>
          </cell>
          <cell r="D30">
            <v>41440</v>
          </cell>
          <cell r="E30" t="str">
            <v>ДМИТРИЕВ Роман Сергеевич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3</v>
          </cell>
          <cell r="C31">
            <v>10137061485</v>
          </cell>
          <cell r="D31">
            <v>40480</v>
          </cell>
          <cell r="E31" t="str">
            <v>ЛЕОНОВ Степан Антонович</v>
          </cell>
          <cell r="F31" t="str">
            <v>КМС</v>
          </cell>
          <cell r="G31" t="str">
            <v>Кемеровская область</v>
          </cell>
        </row>
        <row r="32">
          <cell r="A32">
            <v>9</v>
          </cell>
          <cell r="B32">
            <v>5</v>
          </cell>
          <cell r="C32">
            <v>10165112673</v>
          </cell>
          <cell r="D32">
            <v>40111</v>
          </cell>
          <cell r="E32" t="str">
            <v>ГРУДИНИН Егор Артемович</v>
          </cell>
          <cell r="F32" t="str">
            <v>2 СР</v>
          </cell>
          <cell r="G32" t="str">
            <v>Кемеровская область</v>
          </cell>
        </row>
        <row r="33">
          <cell r="A33">
            <v>10</v>
          </cell>
          <cell r="B33">
            <v>6</v>
          </cell>
          <cell r="C33">
            <v>10156937694</v>
          </cell>
          <cell r="D33">
            <v>40710</v>
          </cell>
          <cell r="E33" t="str">
            <v>ШУБИНА Анна Павловна</v>
          </cell>
          <cell r="F33" t="str">
            <v>1 СР</v>
          </cell>
          <cell r="G33" t="str">
            <v>Кемеровская область</v>
          </cell>
        </row>
        <row r="34">
          <cell r="A34">
            <v>11</v>
          </cell>
          <cell r="B34">
            <v>2</v>
          </cell>
          <cell r="C34">
            <v>10149837294</v>
          </cell>
          <cell r="D34">
            <v>39867</v>
          </cell>
          <cell r="E34" t="str">
            <v>ПЕЧЕРИН Дмитрий Владиславович</v>
          </cell>
          <cell r="F34" t="str">
            <v>КМС</v>
          </cell>
          <cell r="G34" t="str">
            <v>Кемеровская область</v>
          </cell>
        </row>
        <row r="35">
          <cell r="A35">
            <v>12</v>
          </cell>
          <cell r="B35">
            <v>41</v>
          </cell>
          <cell r="C35">
            <v>10164563312</v>
          </cell>
          <cell r="D35">
            <v>41225</v>
          </cell>
          <cell r="E35" t="str">
            <v>ДРОЗДОВ Данил Игоревич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13</v>
          </cell>
          <cell r="B36">
            <v>42</v>
          </cell>
          <cell r="C36">
            <v>10164512283</v>
          </cell>
          <cell r="D36">
            <v>41087</v>
          </cell>
          <cell r="E36" t="str">
            <v>СТЕПИН Игорь Максимович</v>
          </cell>
          <cell r="F36" t="str">
            <v>2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51</v>
          </cell>
          <cell r="C37">
            <v>10140354435</v>
          </cell>
          <cell r="D37">
            <v>39903</v>
          </cell>
          <cell r="E37" t="str">
            <v>ТЕТЕНКОВ Трофим Евгеньевич</v>
          </cell>
          <cell r="F37" t="str">
            <v>1 СР</v>
          </cell>
          <cell r="G37" t="str">
            <v>Новосибирская область</v>
          </cell>
        </row>
        <row r="38">
          <cell r="A38">
            <v>15</v>
          </cell>
          <cell r="B38">
            <v>55</v>
          </cell>
          <cell r="C38">
            <v>10159471923</v>
          </cell>
          <cell r="D38">
            <v>40633</v>
          </cell>
          <cell r="E38" t="str">
            <v>МАРИСКИНА Стана Артемовна</v>
          </cell>
          <cell r="F38" t="str">
            <v>2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54</v>
          </cell>
          <cell r="C39">
            <v>0</v>
          </cell>
          <cell r="D39">
            <v>41518</v>
          </cell>
          <cell r="E39" t="str">
            <v>ЖИРНОВ Артем Иванович</v>
          </cell>
          <cell r="F39" t="str">
            <v>2 ЮН</v>
          </cell>
          <cell r="G39" t="str">
            <v>Новосибирская область</v>
          </cell>
        </row>
        <row r="40">
          <cell r="A40">
            <v>17</v>
          </cell>
          <cell r="B40">
            <v>59</v>
          </cell>
          <cell r="C40">
            <v>10154047300</v>
          </cell>
          <cell r="D40">
            <v>40422</v>
          </cell>
          <cell r="E40" t="str">
            <v>ТИМОШЕНКО Александра Михайловна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43</v>
          </cell>
          <cell r="C41">
            <v>10146252439</v>
          </cell>
          <cell r="D41">
            <v>41138</v>
          </cell>
          <cell r="E41" t="str">
            <v>ПУДОВ Артур Иванович</v>
          </cell>
          <cell r="F41" t="str">
            <v>1 СР</v>
          </cell>
          <cell r="G41" t="str">
            <v>Новосибирская область</v>
          </cell>
        </row>
        <row r="42">
          <cell r="A42">
            <v>19</v>
          </cell>
          <cell r="B42">
            <v>60</v>
          </cell>
          <cell r="C42">
            <v>10154047296</v>
          </cell>
          <cell r="D42">
            <v>40304</v>
          </cell>
          <cell r="E42" t="str">
            <v>ИВАНОВА Полина Андреевна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20</v>
          </cell>
          <cell r="B43">
            <v>58</v>
          </cell>
          <cell r="C43">
            <v>10148787573</v>
          </cell>
          <cell r="D43">
            <v>40856</v>
          </cell>
          <cell r="E43" t="str">
            <v>УЛЬЯНОВ Михаил Александрович</v>
          </cell>
          <cell r="F43" t="str">
            <v>2 ЮН</v>
          </cell>
          <cell r="G43" t="str">
            <v>Новосибирская область</v>
          </cell>
        </row>
        <row r="44">
          <cell r="A44">
            <v>21</v>
          </cell>
          <cell r="B44">
            <v>57</v>
          </cell>
          <cell r="C44">
            <v>10158887802</v>
          </cell>
          <cell r="D44">
            <v>40951</v>
          </cell>
          <cell r="E44" t="str">
            <v>РУДАКОВ Роман Дмитриевич</v>
          </cell>
          <cell r="F44" t="str">
            <v>3 ЮН</v>
          </cell>
          <cell r="G44" t="str">
            <v>Новосибирская область</v>
          </cell>
        </row>
        <row r="45">
          <cell r="A45">
            <v>22</v>
          </cell>
          <cell r="B45">
            <v>10</v>
          </cell>
          <cell r="C45">
            <v>0</v>
          </cell>
          <cell r="D45">
            <v>41192</v>
          </cell>
          <cell r="E45" t="str">
            <v>ФЕДОСОВ Федор Эдуардович</v>
          </cell>
          <cell r="F45" t="str">
            <v>3 СР</v>
          </cell>
          <cell r="G45" t="str">
            <v>Кемеровская область</v>
          </cell>
        </row>
        <row r="46">
          <cell r="A46">
            <v>23</v>
          </cell>
          <cell r="B46">
            <v>50</v>
          </cell>
          <cell r="C46">
            <v>10128428283</v>
          </cell>
          <cell r="D46">
            <v>39257</v>
          </cell>
          <cell r="E46" t="str">
            <v>ЛУЦЮК Владислав Юрьевич</v>
          </cell>
          <cell r="F46" t="str">
            <v>КМС</v>
          </cell>
          <cell r="G46" t="str">
            <v>Новосибирская область</v>
          </cell>
        </row>
        <row r="47">
          <cell r="A47">
            <v>24</v>
          </cell>
          <cell r="B47">
            <v>53</v>
          </cell>
          <cell r="C47">
            <v>10148667941</v>
          </cell>
          <cell r="D47">
            <v>40565</v>
          </cell>
          <cell r="E47" t="str">
            <v>ЕВДОКИМОВ Матвей Иванович</v>
          </cell>
          <cell r="F47" t="str">
            <v>2 СР</v>
          </cell>
          <cell r="G47" t="str">
            <v>Новосибирская область</v>
          </cell>
        </row>
        <row r="48">
          <cell r="A48">
            <v>25</v>
          </cell>
          <cell r="B48">
            <v>45</v>
          </cell>
          <cell r="C48">
            <v>0</v>
          </cell>
          <cell r="D48">
            <v>40886</v>
          </cell>
          <cell r="E48" t="str">
            <v>НИТЧЕНКО Артем Вячеславович</v>
          </cell>
          <cell r="F48" t="str">
            <v>3 СР</v>
          </cell>
          <cell r="G48" t="str">
            <v>Новосибирская область</v>
          </cell>
        </row>
        <row r="49">
          <cell r="A49">
            <v>26</v>
          </cell>
          <cell r="B49">
            <v>52</v>
          </cell>
          <cell r="C49">
            <v>10148878311</v>
          </cell>
          <cell r="D49">
            <v>40322</v>
          </cell>
          <cell r="E49" t="str">
            <v>БЫКОВ Глеб Артурович</v>
          </cell>
          <cell r="F49">
            <v>0</v>
          </cell>
          <cell r="G49" t="str">
            <v>Новосибирская область</v>
          </cell>
        </row>
        <row r="50">
          <cell r="A50">
            <v>27</v>
          </cell>
          <cell r="B50">
            <v>48</v>
          </cell>
          <cell r="C50">
            <v>10143130554</v>
          </cell>
          <cell r="D50">
            <v>40394</v>
          </cell>
          <cell r="E50" t="str">
            <v>РУДЕНКО Маргарита Андреевна</v>
          </cell>
          <cell r="F50" t="str">
            <v>КМС</v>
          </cell>
          <cell r="G50" t="str">
            <v>Новосибирская область</v>
          </cell>
        </row>
        <row r="51">
          <cell r="A51">
            <v>28</v>
          </cell>
          <cell r="B51">
            <v>12</v>
          </cell>
          <cell r="C51">
            <v>10114286996</v>
          </cell>
          <cell r="D51">
            <v>39383</v>
          </cell>
          <cell r="E51" t="str">
            <v>КРАСЮК Варвара Владимировна</v>
          </cell>
          <cell r="F51" t="str">
            <v>КМС</v>
          </cell>
          <cell r="G51" t="str">
            <v>Кемеровская область</v>
          </cell>
        </row>
        <row r="52">
          <cell r="A52">
            <v>29</v>
          </cell>
          <cell r="B52">
            <v>23</v>
          </cell>
          <cell r="C52">
            <v>10141013934</v>
          </cell>
          <cell r="D52">
            <v>40016</v>
          </cell>
          <cell r="E52" t="str">
            <v>БЕЛОБОРОДОВ Вячеслав Ильич</v>
          </cell>
          <cell r="F52" t="str">
            <v>КМС</v>
          </cell>
          <cell r="G52" t="str">
            <v>Новосибирская область</v>
          </cell>
        </row>
        <row r="53">
          <cell r="A53">
            <v>30</v>
          </cell>
          <cell r="B53">
            <v>44</v>
          </cell>
          <cell r="C53">
            <v>0</v>
          </cell>
          <cell r="D53">
            <v>41464</v>
          </cell>
          <cell r="E53" t="str">
            <v>ХАЛИУЛЛИН Александр Артурович</v>
          </cell>
          <cell r="F53" t="str">
            <v>1 ЮН</v>
          </cell>
          <cell r="G53" t="str">
            <v>Новосибирская область</v>
          </cell>
        </row>
        <row r="54">
          <cell r="A54">
            <v>31</v>
          </cell>
          <cell r="B54">
            <v>47</v>
          </cell>
          <cell r="C54">
            <v>10143131665</v>
          </cell>
          <cell r="E54" t="str">
            <v>ЛИПАТНИКОВА Яна Романовна</v>
          </cell>
          <cell r="F54" t="str">
            <v>КМС</v>
          </cell>
          <cell r="G54" t="str">
            <v>Новосибирская область</v>
          </cell>
        </row>
        <row r="55">
          <cell r="A55">
            <v>32</v>
          </cell>
          <cell r="B55">
            <v>49</v>
          </cell>
          <cell r="C55">
            <v>10117596114</v>
          </cell>
          <cell r="D55">
            <v>39367</v>
          </cell>
          <cell r="E55" t="str">
            <v>ЗЫКОВ Николай Андреевич</v>
          </cell>
          <cell r="F55" t="str">
            <v>КМС</v>
          </cell>
          <cell r="G55" t="str">
            <v>Новосибирская область</v>
          </cell>
        </row>
        <row r="56">
          <cell r="A56">
            <v>33</v>
          </cell>
          <cell r="B56">
            <v>62</v>
          </cell>
          <cell r="C56">
            <v>10127677242</v>
          </cell>
          <cell r="D56">
            <v>39474</v>
          </cell>
          <cell r="E56" t="str">
            <v>ПОКРОВСКИЙ Владислав Михайлович</v>
          </cell>
          <cell r="F56" t="str">
            <v>1 СР</v>
          </cell>
          <cell r="G56" t="str">
            <v>Новосибирская область</v>
          </cell>
        </row>
        <row r="57">
          <cell r="A57">
            <v>34</v>
          </cell>
          <cell r="B57">
            <v>31</v>
          </cell>
          <cell r="C57">
            <v>10146253348</v>
          </cell>
          <cell r="D57">
            <v>40406</v>
          </cell>
          <cell r="E57" t="str">
            <v>СИНИЦЫН Игорь Дмитриевич</v>
          </cell>
          <cell r="F57" t="str">
            <v>2 СР</v>
          </cell>
          <cell r="G57" t="str">
            <v>Новосибирская область</v>
          </cell>
        </row>
        <row r="58">
          <cell r="A58">
            <v>35</v>
          </cell>
          <cell r="B58">
            <v>7</v>
          </cell>
          <cell r="C58">
            <v>10140729806</v>
          </cell>
          <cell r="D58">
            <v>40951</v>
          </cell>
          <cell r="E58" t="str">
            <v>НАСИКОВСКАЯ Елизавета Александровна</v>
          </cell>
          <cell r="F58" t="str">
            <v>1 ЮН</v>
          </cell>
          <cell r="G58" t="str">
            <v>Кемеровская область</v>
          </cell>
        </row>
        <row r="59">
          <cell r="A59">
            <v>36</v>
          </cell>
          <cell r="B59">
            <v>27</v>
          </cell>
          <cell r="C59">
            <v>10164812074</v>
          </cell>
          <cell r="D59">
            <v>40707</v>
          </cell>
          <cell r="E59" t="str">
            <v>ТЮПАНОВ Семен Николаевич</v>
          </cell>
          <cell r="F59" t="str">
            <v>2 СР</v>
          </cell>
          <cell r="G59" t="str">
            <v>Новосибирская область</v>
          </cell>
        </row>
        <row r="60">
          <cell r="A60">
            <v>37</v>
          </cell>
          <cell r="B60">
            <v>28</v>
          </cell>
          <cell r="C60">
            <v>10143132675</v>
          </cell>
          <cell r="D60">
            <v>40219</v>
          </cell>
          <cell r="E60" t="str">
            <v>ГОРСКИЙ Петр Александрович</v>
          </cell>
          <cell r="F60" t="str">
            <v>1 СР</v>
          </cell>
          <cell r="G60" t="str">
            <v>Новосибирская область</v>
          </cell>
        </row>
        <row r="61">
          <cell r="A61">
            <v>38</v>
          </cell>
          <cell r="B61">
            <v>30</v>
          </cell>
          <cell r="C61">
            <v>10130118511</v>
          </cell>
          <cell r="D61">
            <v>39785</v>
          </cell>
          <cell r="E61" t="str">
            <v>ШАПКИН Егор Иванович</v>
          </cell>
          <cell r="F61" t="str">
            <v>1 СР</v>
          </cell>
          <cell r="G61" t="str">
            <v>Новосибирская область</v>
          </cell>
        </row>
        <row r="62">
          <cell r="A62">
            <v>39</v>
          </cell>
          <cell r="B62">
            <v>29</v>
          </cell>
          <cell r="C62">
            <v>10146253550</v>
          </cell>
          <cell r="D62">
            <v>40889</v>
          </cell>
          <cell r="E62" t="str">
            <v>БРУМА Екатерина Вадимовна</v>
          </cell>
          <cell r="F62" t="str">
            <v>1 СР</v>
          </cell>
          <cell r="G62" t="str">
            <v>Новосибирская область</v>
          </cell>
        </row>
        <row r="63">
          <cell r="A63">
            <v>40</v>
          </cell>
          <cell r="B63">
            <v>8</v>
          </cell>
          <cell r="C63">
            <v>10160931064</v>
          </cell>
          <cell r="E63" t="str">
            <v>ЧЕРЕПАНОВА Елизавета Олеговна</v>
          </cell>
          <cell r="F63" t="str">
            <v>2 СР</v>
          </cell>
          <cell r="G63" t="str">
            <v>Кемеровская область</v>
          </cell>
        </row>
        <row r="64">
          <cell r="A64">
            <v>41</v>
          </cell>
          <cell r="B64">
            <v>15</v>
          </cell>
          <cell r="C64">
            <v>0</v>
          </cell>
          <cell r="D64">
            <v>40753</v>
          </cell>
          <cell r="E64" t="str">
            <v>ЛЕДОМСКИЙ Андрей Александрович</v>
          </cell>
          <cell r="F64" t="str">
            <v>1 ЮН</v>
          </cell>
          <cell r="G64" t="str">
            <v>Кемеровская область</v>
          </cell>
        </row>
        <row r="65">
          <cell r="A65">
            <v>42</v>
          </cell>
          <cell r="B65">
            <v>22</v>
          </cell>
          <cell r="C65">
            <v>0</v>
          </cell>
          <cell r="D65">
            <v>42000</v>
          </cell>
          <cell r="E65" t="str">
            <v>ЦЫГАНКОВА Алена Захаровна</v>
          </cell>
          <cell r="F65" t="str">
            <v>1 ЮН</v>
          </cell>
          <cell r="G65" t="str">
            <v>Новосибирская область</v>
          </cell>
        </row>
        <row r="66">
          <cell r="A66">
            <v>43</v>
          </cell>
          <cell r="B66">
            <v>13</v>
          </cell>
          <cell r="C66">
            <v>0</v>
          </cell>
          <cell r="E66" t="str">
            <v>ГРОМОВ Максим Сергеевич</v>
          </cell>
          <cell r="F66" t="str">
            <v>1 ЮН</v>
          </cell>
          <cell r="G66" t="str">
            <v>Кемеровская область</v>
          </cell>
        </row>
        <row r="67">
          <cell r="A67">
            <v>44</v>
          </cell>
          <cell r="B67">
            <v>61</v>
          </cell>
          <cell r="C67">
            <v>10141439926</v>
          </cell>
          <cell r="D67">
            <v>39795</v>
          </cell>
          <cell r="E67" t="str">
            <v>ГРЕЧКИН Максим Евгеньевич</v>
          </cell>
          <cell r="F67" t="str">
            <v>1 СР</v>
          </cell>
          <cell r="G67" t="str">
            <v>Новосибирская область</v>
          </cell>
        </row>
        <row r="68">
          <cell r="A68">
            <v>45</v>
          </cell>
          <cell r="B68">
            <v>56</v>
          </cell>
          <cell r="C68">
            <v>10131541175</v>
          </cell>
          <cell r="D68">
            <v>40633</v>
          </cell>
          <cell r="E68" t="str">
            <v>ПОВИСОК Роман Юрьевич</v>
          </cell>
          <cell r="F68" t="str">
            <v>1 ЮН</v>
          </cell>
          <cell r="G68" t="str">
            <v>Новосибирская область</v>
          </cell>
        </row>
        <row r="69">
          <cell r="A69">
            <v>46</v>
          </cell>
          <cell r="B69">
            <v>16</v>
          </cell>
          <cell r="C69">
            <v>10139995131</v>
          </cell>
          <cell r="D69">
            <v>40711</v>
          </cell>
          <cell r="E69" t="str">
            <v>ПЕШНИН Данил Викторович</v>
          </cell>
          <cell r="F69" t="str">
            <v>1 СР</v>
          </cell>
          <cell r="G69" t="str">
            <v>Кемеровская область</v>
          </cell>
        </row>
        <row r="70">
          <cell r="A70">
            <v>47</v>
          </cell>
          <cell r="B70">
            <v>14</v>
          </cell>
          <cell r="C70">
            <v>10153663340</v>
          </cell>
          <cell r="D70">
            <v>40583</v>
          </cell>
          <cell r="E70" t="str">
            <v>ЕФИМОВ Марк Владиславович</v>
          </cell>
          <cell r="F70" t="str">
            <v>2 СР</v>
          </cell>
          <cell r="G70" t="str">
            <v>Кемеровская область</v>
          </cell>
        </row>
        <row r="71">
          <cell r="A71">
            <v>48</v>
          </cell>
          <cell r="B71">
            <v>35</v>
          </cell>
          <cell r="C71">
            <v>10153618678</v>
          </cell>
          <cell r="D71">
            <v>40520</v>
          </cell>
          <cell r="E71" t="str">
            <v>СТУДЕНКОВА Ярослава Петровна</v>
          </cell>
          <cell r="F71" t="str">
            <v>2 СР</v>
          </cell>
          <cell r="G71" t="str">
            <v>Новосибирская область</v>
          </cell>
        </row>
        <row r="72">
          <cell r="A72">
            <v>49</v>
          </cell>
          <cell r="B72">
            <v>25</v>
          </cell>
          <cell r="C72">
            <v>10164644245</v>
          </cell>
          <cell r="D72">
            <v>40365</v>
          </cell>
          <cell r="E72" t="str">
            <v>БУРТАСОВ Ростислав Александрович</v>
          </cell>
          <cell r="F72" t="str">
            <v>2 СР</v>
          </cell>
          <cell r="G72" t="str">
            <v>Новосибирская область</v>
          </cell>
        </row>
        <row r="73">
          <cell r="A73">
            <v>50</v>
          </cell>
          <cell r="B73">
            <v>26</v>
          </cell>
          <cell r="C73">
            <v>10164839457</v>
          </cell>
          <cell r="E73" t="str">
            <v>КИШЛАРЬ Ева Станиславовна</v>
          </cell>
          <cell r="F73" t="str">
            <v>2 СР</v>
          </cell>
          <cell r="G73" t="str">
            <v>Новосибирская область</v>
          </cell>
        </row>
        <row r="74">
          <cell r="A74">
            <v>51</v>
          </cell>
          <cell r="B74">
            <v>18</v>
          </cell>
          <cell r="C74">
            <v>0</v>
          </cell>
          <cell r="D74">
            <v>41200</v>
          </cell>
          <cell r="E74" t="str">
            <v>УШАКОВ Семен Евгеньевич</v>
          </cell>
          <cell r="F74" t="str">
            <v>1 ЮН</v>
          </cell>
          <cell r="G74" t="str">
            <v>Кемеровская область</v>
          </cell>
        </row>
        <row r="75">
          <cell r="A75">
            <v>52</v>
          </cell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A76">
            <v>53</v>
          </cell>
          <cell r="B76">
            <v>17</v>
          </cell>
          <cell r="C76">
            <v>0</v>
          </cell>
          <cell r="D76">
            <v>40746</v>
          </cell>
          <cell r="E76" t="str">
            <v>САРСАЦКИЙ Кирилл Денисович</v>
          </cell>
          <cell r="F76" t="str">
            <v>1 ЮН</v>
          </cell>
          <cell r="G76" t="str">
            <v>Кемеровская область</v>
          </cell>
        </row>
        <row r="77">
          <cell r="A77">
            <v>54</v>
          </cell>
          <cell r="B77">
            <v>19</v>
          </cell>
          <cell r="C77">
            <v>0</v>
          </cell>
          <cell r="D77">
            <v>40668</v>
          </cell>
          <cell r="E77" t="str">
            <v>ШУМЕЕВ Тимофей Евгеньевич</v>
          </cell>
          <cell r="F77" t="str">
            <v>2 СР</v>
          </cell>
          <cell r="G77" t="str">
            <v>Кемеровская область</v>
          </cell>
        </row>
        <row r="78">
          <cell r="A78">
            <v>55</v>
          </cell>
          <cell r="B78">
            <v>21</v>
          </cell>
          <cell r="C78">
            <v>0</v>
          </cell>
          <cell r="D78">
            <v>41619</v>
          </cell>
          <cell r="E78" t="str">
            <v>РАЙШ Алиса Денисовна</v>
          </cell>
          <cell r="F78" t="str">
            <v>1 ЮН</v>
          </cell>
          <cell r="G78" t="str">
            <v>Новосибирская область</v>
          </cell>
        </row>
        <row r="79">
          <cell r="A79">
            <v>56</v>
          </cell>
          <cell r="B79">
            <v>32</v>
          </cell>
          <cell r="C79">
            <v>10143134695</v>
          </cell>
          <cell r="D79">
            <v>40351</v>
          </cell>
          <cell r="E79" t="str">
            <v>СЕРЕДА Матвей Станиславович</v>
          </cell>
          <cell r="F79" t="str">
            <v>2 СР</v>
          </cell>
          <cell r="G79" t="str">
            <v>Новосибирская область</v>
          </cell>
        </row>
        <row r="80">
          <cell r="A80">
            <v>57</v>
          </cell>
          <cell r="B80">
            <v>33</v>
          </cell>
          <cell r="C80">
            <v>10146046315</v>
          </cell>
          <cell r="E80" t="str">
            <v>СЕРГЕЕВА София Александровна</v>
          </cell>
          <cell r="F80" t="str">
            <v>1 СР</v>
          </cell>
          <cell r="G80" t="str">
            <v>Новосибирская область</v>
          </cell>
        </row>
        <row r="81">
          <cell r="A81">
            <v>58</v>
          </cell>
          <cell r="B81">
            <v>20</v>
          </cell>
          <cell r="C81">
            <v>10113103091</v>
          </cell>
          <cell r="D81">
            <v>39096</v>
          </cell>
          <cell r="E81" t="str">
            <v>КОНОНЕНКО Максим Алексеевич</v>
          </cell>
          <cell r="F81" t="str">
            <v>КМС</v>
          </cell>
          <cell r="G81" t="str">
            <v>Самарская область</v>
          </cell>
        </row>
        <row r="82">
          <cell r="A82">
            <v>59</v>
          </cell>
          <cell r="B82">
            <v>11</v>
          </cell>
          <cell r="C82">
            <v>0</v>
          </cell>
          <cell r="D82">
            <v>41358</v>
          </cell>
          <cell r="E82" t="str">
            <v>ШИПАЛОВА Виктория Юрьевна</v>
          </cell>
          <cell r="F82" t="str">
            <v>1 ЮН</v>
          </cell>
          <cell r="G82" t="str">
            <v>Кемеровская область</v>
          </cell>
        </row>
        <row r="83">
          <cell r="A83">
            <v>60</v>
          </cell>
          <cell r="B83">
            <v>65</v>
          </cell>
          <cell r="C83">
            <v>10131541781</v>
          </cell>
          <cell r="D83">
            <v>40422</v>
          </cell>
          <cell r="E83" t="str">
            <v>ПАРГАЧЕВСКИЙ Андрей Николаевич</v>
          </cell>
          <cell r="F83" t="str">
            <v>2 СР</v>
          </cell>
          <cell r="G83" t="str">
            <v>Новосибирская область</v>
          </cell>
        </row>
      </sheetData>
      <sheetData sheetId="4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4-х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+11.0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C46" t="str">
            <v xml:space="preserve">САВИЦКИЙ К.Н. (ВК, г. НОВОСИБИРСК) </v>
          </cell>
        </row>
      </sheetData>
      <sheetData sheetId="4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ЧЕМПИОНСКИЕ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шоссе-индивидуальная гонка</v>
          </cell>
        </row>
        <row r="11">
          <cell r="A11" t="str">
            <v>СУПЕР ПУПЕР МЕГА ЧЕМПИОНЫ</v>
          </cell>
        </row>
        <row r="13">
          <cell r="A13" t="str">
            <v>МЕСТО ПРОВЕДЕНИЯ: г. ОМСК ,-1-й км автодороги п.Крутая горка.</v>
          </cell>
        </row>
        <row r="14">
          <cell r="A14" t="str">
            <v>ДАТА ПРОВЕДЕНИЯ: 12 МАЯ 2022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</row>
        <row r="18">
          <cell r="A18" t="str">
            <v>ГЛАВНЫЙ СЕКРЕТАРЬ:</v>
          </cell>
        </row>
        <row r="19">
          <cell r="A19" t="str">
            <v>СУДЬЯ НА ФИНИШЕ: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КОД ФВСР</v>
          </cell>
          <cell r="E21" t="str">
            <v>ФАМИЛИЯ ИМЯ</v>
          </cell>
          <cell r="F21" t="str">
            <v>ГОД РОЖД.</v>
          </cell>
          <cell r="G21" t="str">
            <v>РАЗРЯД,
ЗВАНИЕ</v>
          </cell>
        </row>
        <row r="23">
          <cell r="A23">
            <v>1</v>
          </cell>
          <cell r="B23">
            <v>172</v>
          </cell>
          <cell r="E23" t="str">
            <v>КЛОЧКО Алина Валерьевна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90</v>
          </cell>
          <cell r="E24" t="str">
            <v>КЛОЧКО Алина Валерьевна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186</v>
          </cell>
          <cell r="C25">
            <v>10139109296</v>
          </cell>
          <cell r="D25">
            <v>40765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131</v>
          </cell>
          <cell r="C26">
            <v>10139109296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93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6</v>
          </cell>
          <cell r="B28">
            <v>162</v>
          </cell>
          <cell r="C28">
            <v>10139109296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151</v>
          </cell>
          <cell r="C29">
            <v>10139109296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8</v>
          </cell>
          <cell r="B30">
            <v>168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A31">
            <v>9</v>
          </cell>
          <cell r="B31">
            <v>92</v>
          </cell>
          <cell r="E31" t="str">
            <v>КЛОЧКО Алина Валерьевна</v>
          </cell>
          <cell r="F31" t="str">
            <v>1 СР</v>
          </cell>
          <cell r="G31" t="str">
            <v>Омская область</v>
          </cell>
        </row>
        <row r="32">
          <cell r="A32">
            <v>10</v>
          </cell>
          <cell r="B32">
            <v>155</v>
          </cell>
          <cell r="E32" t="str">
            <v>КЛОЧКО Алина Валерьевна</v>
          </cell>
          <cell r="F32" t="str">
            <v>1 СР</v>
          </cell>
          <cell r="G32" t="str">
            <v>Омская область</v>
          </cell>
        </row>
        <row r="33">
          <cell r="A33">
            <v>11</v>
          </cell>
          <cell r="B33">
            <v>154</v>
          </cell>
          <cell r="E33" t="str">
            <v>КЛОЧКО Алина Валерьевна</v>
          </cell>
          <cell r="F33" t="str">
            <v>1 СР</v>
          </cell>
          <cell r="G33" t="str">
            <v>Омская область</v>
          </cell>
        </row>
        <row r="34">
          <cell r="A34">
            <v>12</v>
          </cell>
          <cell r="B34">
            <v>163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7">
          <cell r="A37" t="str">
            <v>ПОГОДНЫЕ УСЛОВИЯ</v>
          </cell>
        </row>
        <row r="38">
          <cell r="A38" t="str">
            <v xml:space="preserve">  Погода в начале | Погода в конце | Т в начале | Т в конце | Влажность</v>
          </cell>
        </row>
        <row r="39">
          <cell r="A39" t="str">
            <v xml:space="preserve">                     Ясно      |          Ясно           |     +19.0      |     +16.0    |    54             </v>
          </cell>
        </row>
        <row r="43">
          <cell r="A43" t="str">
            <v>ТЕХНИЧЕСКИЙ ДЕЛЕГАТ</v>
          </cell>
          <cell r="E43" t="str">
            <v>ГЛАВНЫЙ СУДЬЯ</v>
          </cell>
        </row>
        <row r="47">
          <cell r="E47" t="str">
            <v xml:space="preserve">САВИЦКИЙ К.Н. (ВК, г. НОВОСИБИРСК) </v>
          </cell>
        </row>
      </sheetData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ПАРНАЯ ГОНКА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25 АПРЕЛЯ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СТАРЧЕНКОВ С.А. (ВК, г. ОМСК) </v>
          </cell>
        </row>
        <row r="19">
          <cell r="A19" t="str">
            <v>ГЛАВНЫЙ СЕКРЕТАРЬ:</v>
          </cell>
          <cell r="E19" t="str">
            <v>СЛАБКОВСКАЯ В.Н. ( 1К,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 t="str">
            <v>1 КРУГ</v>
          </cell>
        </row>
        <row r="25">
          <cell r="A25">
            <v>1</v>
          </cell>
          <cell r="B25">
            <v>150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B26">
            <v>147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2</v>
          </cell>
          <cell r="B27">
            <v>131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B28">
            <v>162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3</v>
          </cell>
          <cell r="B29">
            <v>135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B30">
            <v>134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A31">
            <v>4</v>
          </cell>
          <cell r="B31">
            <v>59</v>
          </cell>
          <cell r="E31" t="str">
            <v>ТИМОШЕНКО Александра Михайловна</v>
          </cell>
          <cell r="F31" t="str">
            <v>2 СР</v>
          </cell>
          <cell r="G31" t="str">
            <v>Новосибирская область</v>
          </cell>
        </row>
        <row r="32">
          <cell r="B32">
            <v>161</v>
          </cell>
          <cell r="E32" t="str">
            <v>КЛОЧКО Алина Валерьевна</v>
          </cell>
          <cell r="F32" t="str">
            <v>1 СР</v>
          </cell>
          <cell r="G32" t="str">
            <v>Омская область</v>
          </cell>
        </row>
        <row r="33">
          <cell r="A33">
            <v>5</v>
          </cell>
          <cell r="B33">
            <v>163</v>
          </cell>
          <cell r="E33" t="str">
            <v>КЛОЧКО Алина Валерьевна</v>
          </cell>
          <cell r="F33" t="str">
            <v>1 СР</v>
          </cell>
          <cell r="G33" t="str">
            <v>Омская область</v>
          </cell>
        </row>
        <row r="34">
          <cell r="B34">
            <v>164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5">
          <cell r="A35" t="str">
            <v>вк</v>
          </cell>
          <cell r="B35">
            <v>133</v>
          </cell>
          <cell r="E35" t="str">
            <v>КЛОЧКО Алина Валерьевна</v>
          </cell>
          <cell r="F35" t="str">
            <v>1 СР</v>
          </cell>
          <cell r="G35" t="str">
            <v>Омская область</v>
          </cell>
        </row>
        <row r="36">
          <cell r="B36">
            <v>69</v>
          </cell>
          <cell r="E36" t="str">
            <v>ИВАНОВА Анна Геннадьевна</v>
          </cell>
          <cell r="F36" t="str">
            <v>2 СР</v>
          </cell>
          <cell r="G36" t="str">
            <v>Омская область</v>
          </cell>
        </row>
        <row r="37">
          <cell r="A37">
            <v>7</v>
          </cell>
          <cell r="B37">
            <v>78</v>
          </cell>
          <cell r="E37" t="str">
            <v>ГЛЕБОВ Денис Сергеевич</v>
          </cell>
          <cell r="F37" t="str">
            <v>1 СР</v>
          </cell>
          <cell r="G37" t="str">
            <v>Омская область</v>
          </cell>
        </row>
        <row r="38">
          <cell r="B38">
            <v>76</v>
          </cell>
          <cell r="E38" t="str">
            <v>ГОРОХ Кирилл Денисович</v>
          </cell>
          <cell r="F38" t="str">
            <v>1 СР</v>
          </cell>
          <cell r="G38" t="str">
            <v>Омская область</v>
          </cell>
        </row>
        <row r="39">
          <cell r="A39">
            <v>8</v>
          </cell>
          <cell r="B39">
            <v>52</v>
          </cell>
          <cell r="E39" t="str">
            <v>БЫКОВ Глеб Артурович</v>
          </cell>
          <cell r="F39">
            <v>0</v>
          </cell>
          <cell r="G39" t="str">
            <v>Новосибирская область</v>
          </cell>
        </row>
        <row r="40">
          <cell r="B40">
            <v>51</v>
          </cell>
          <cell r="E40" t="str">
            <v>ТЕТЕНКОВ Трофим Евгеньевич</v>
          </cell>
          <cell r="F40" t="str">
            <v>1 СР</v>
          </cell>
          <cell r="G40" t="str">
            <v>Новосибирская область</v>
          </cell>
        </row>
        <row r="41">
          <cell r="A41">
            <v>9</v>
          </cell>
          <cell r="B41">
            <v>103</v>
          </cell>
          <cell r="E41" t="str">
            <v>КЛОЧКО Алина Валерьевна</v>
          </cell>
          <cell r="F41" t="str">
            <v>1 СР</v>
          </cell>
          <cell r="G41" t="str">
            <v>Омская область</v>
          </cell>
        </row>
        <row r="42">
          <cell r="B42">
            <v>92</v>
          </cell>
          <cell r="E42" t="str">
            <v>КЛОЧКО Алина Валерьевна</v>
          </cell>
          <cell r="F42" t="str">
            <v>1 СР</v>
          </cell>
          <cell r="G42" t="str">
            <v>Омская область</v>
          </cell>
        </row>
        <row r="43">
          <cell r="A43">
            <v>10</v>
          </cell>
          <cell r="B43">
            <v>104</v>
          </cell>
          <cell r="E43" t="str">
            <v>КЛОЧКО Алина Валерьевна</v>
          </cell>
          <cell r="F43" t="str">
            <v>1 СР</v>
          </cell>
          <cell r="G43" t="str">
            <v>Омская область</v>
          </cell>
        </row>
        <row r="44">
          <cell r="B44">
            <v>90</v>
          </cell>
          <cell r="E44" t="str">
            <v>КЛОЧКО Алина Валерьевна</v>
          </cell>
          <cell r="F44" t="str">
            <v>1 СР</v>
          </cell>
          <cell r="G44" t="str">
            <v>Омская область</v>
          </cell>
        </row>
        <row r="45">
          <cell r="A45">
            <v>11</v>
          </cell>
          <cell r="B45">
            <v>70</v>
          </cell>
          <cell r="E45" t="str">
            <v>ПЕРЕПЕЧИНА Евгения Михайловна</v>
          </cell>
          <cell r="F45" t="str">
            <v>1 СР</v>
          </cell>
          <cell r="G45" t="str">
            <v>Омская область</v>
          </cell>
        </row>
        <row r="46">
          <cell r="B46">
            <v>88</v>
          </cell>
          <cell r="E46" t="str">
            <v>КЛОЧКО Алина Валерьевна</v>
          </cell>
          <cell r="F46" t="str">
            <v>1 СР</v>
          </cell>
          <cell r="G46" t="str">
            <v>Омская область</v>
          </cell>
        </row>
        <row r="47">
          <cell r="A47">
            <v>12</v>
          </cell>
          <cell r="B47">
            <v>105</v>
          </cell>
          <cell r="E47" t="str">
            <v>КЛОЧКО Алина Валерьевна</v>
          </cell>
          <cell r="F47" t="str">
            <v>1 СР</v>
          </cell>
          <cell r="G47" t="str">
            <v>Омская область</v>
          </cell>
        </row>
        <row r="48">
          <cell r="B48">
            <v>86</v>
          </cell>
          <cell r="E48" t="str">
            <v>КЛОЧКО Алина Валерьевна</v>
          </cell>
          <cell r="F48" t="str">
            <v>1 СР</v>
          </cell>
          <cell r="G48" t="str">
            <v>Омская область</v>
          </cell>
        </row>
        <row r="49">
          <cell r="A49">
            <v>13</v>
          </cell>
          <cell r="B49">
            <v>129</v>
          </cell>
          <cell r="E49" t="str">
            <v>КЛОЧКО Алина Валерьевна</v>
          </cell>
          <cell r="F49" t="str">
            <v>1 СР</v>
          </cell>
          <cell r="G49" t="str">
            <v>Омская область</v>
          </cell>
        </row>
        <row r="50">
          <cell r="B50">
            <v>66</v>
          </cell>
          <cell r="E50" t="str">
            <v>ДАНИЛЬЧЕНКО Тимофей Вячеславович</v>
          </cell>
          <cell r="F50" t="str">
            <v>2 ЮН</v>
          </cell>
          <cell r="G50" t="str">
            <v>Новосибирская область</v>
          </cell>
        </row>
        <row r="51">
          <cell r="A51">
            <v>14</v>
          </cell>
          <cell r="B51">
            <v>55</v>
          </cell>
          <cell r="E51" t="str">
            <v>МАРИСКИНА Стана Артемовна</v>
          </cell>
          <cell r="F51" t="str">
            <v>2 СР</v>
          </cell>
          <cell r="G51" t="str">
            <v>Новосибирская область</v>
          </cell>
        </row>
        <row r="52">
          <cell r="B52">
            <v>53</v>
          </cell>
          <cell r="E52" t="str">
            <v>ЕВДОКИМОВ Матвей Иванович</v>
          </cell>
          <cell r="F52" t="str">
            <v>2 СР</v>
          </cell>
          <cell r="G52" t="str">
            <v>Новосибирская область</v>
          </cell>
        </row>
        <row r="53">
          <cell r="A53">
            <v>15</v>
          </cell>
          <cell r="B53">
            <v>83</v>
          </cell>
          <cell r="E53" t="str">
            <v>СТЕПАНОВА Злата Сергеевна</v>
          </cell>
          <cell r="F53" t="str">
            <v>1 СР</v>
          </cell>
          <cell r="G53" t="str">
            <v>Омская область</v>
          </cell>
        </row>
        <row r="54">
          <cell r="B54">
            <v>89</v>
          </cell>
          <cell r="E54" t="str">
            <v>КЛОЧКО Алина Валерьевна</v>
          </cell>
          <cell r="F54" t="str">
            <v>1 СР</v>
          </cell>
          <cell r="G54" t="str">
            <v>Омская область</v>
          </cell>
        </row>
        <row r="55">
          <cell r="A55">
            <v>16</v>
          </cell>
          <cell r="B55">
            <v>82</v>
          </cell>
          <cell r="E55" t="str">
            <v>ЯНУШКЕВИЧ Юлианна Валентиновна</v>
          </cell>
          <cell r="F55" t="str">
            <v>2 СР</v>
          </cell>
          <cell r="G55" t="str">
            <v>Омская область</v>
          </cell>
        </row>
        <row r="56">
          <cell r="B56">
            <v>75</v>
          </cell>
          <cell r="E56" t="str">
            <v>ФУКС Даниил Александрович</v>
          </cell>
          <cell r="F56" t="str">
            <v>1 СР</v>
          </cell>
          <cell r="G56" t="str">
            <v>Омская область</v>
          </cell>
        </row>
        <row r="57">
          <cell r="A57">
            <v>17</v>
          </cell>
          <cell r="B57">
            <v>77</v>
          </cell>
          <cell r="E57" t="str">
            <v>КОЛОВОРОТНЫЙ Степан Антонович</v>
          </cell>
          <cell r="F57" t="str">
            <v>1 СР</v>
          </cell>
          <cell r="G57" t="str">
            <v>Омская область</v>
          </cell>
        </row>
        <row r="58">
          <cell r="B58">
            <v>68</v>
          </cell>
          <cell r="E58" t="str">
            <v>БОБРОВНИКОВА Анна Андреевна</v>
          </cell>
          <cell r="F58" t="str">
            <v>2 СР</v>
          </cell>
          <cell r="G58" t="str">
            <v>Омская область</v>
          </cell>
        </row>
        <row r="59">
          <cell r="A59" t="str">
            <v>2 КРУГА</v>
          </cell>
        </row>
        <row r="60">
          <cell r="A60">
            <v>18</v>
          </cell>
          <cell r="B60">
            <v>93</v>
          </cell>
          <cell r="E60" t="str">
            <v>КЛОЧКО Алина Валерьевна</v>
          </cell>
          <cell r="F60" t="str">
            <v>1 СР</v>
          </cell>
          <cell r="G60" t="str">
            <v>Омская область</v>
          </cell>
        </row>
        <row r="61">
          <cell r="B61">
            <v>101</v>
          </cell>
          <cell r="E61" t="str">
            <v>КЛОЧКО Алина Валерьевна</v>
          </cell>
          <cell r="F61" t="str">
            <v>1 СР</v>
          </cell>
          <cell r="G61" t="str">
            <v>Омская область</v>
          </cell>
        </row>
        <row r="62">
          <cell r="A62">
            <v>19</v>
          </cell>
          <cell r="B62">
            <v>97</v>
          </cell>
          <cell r="E62" t="str">
            <v>КЛОЧКО Алина Валерьевна</v>
          </cell>
          <cell r="F62" t="str">
            <v>1 СР</v>
          </cell>
          <cell r="G62" t="str">
            <v>Омская область</v>
          </cell>
        </row>
        <row r="63">
          <cell r="B63">
            <v>94</v>
          </cell>
          <cell r="E63" t="str">
            <v>КЛОЧКО Алина Валерьевна</v>
          </cell>
          <cell r="F63" t="str">
            <v>1 СР</v>
          </cell>
          <cell r="G63" t="str">
            <v>Омская область</v>
          </cell>
        </row>
        <row r="64">
          <cell r="A64">
            <v>20</v>
          </cell>
          <cell r="B64">
            <v>99</v>
          </cell>
          <cell r="E64" t="str">
            <v>КЛОЧКО Алина Валерьевна</v>
          </cell>
          <cell r="F64" t="str">
            <v>1 СР</v>
          </cell>
          <cell r="G64" t="str">
            <v>Омская область</v>
          </cell>
        </row>
        <row r="65">
          <cell r="B65">
            <v>98</v>
          </cell>
          <cell r="E65" t="str">
            <v>КЛОЧКО Алина Валерьевна</v>
          </cell>
          <cell r="F65" t="str">
            <v>1 СР</v>
          </cell>
          <cell r="G65" t="str">
            <v>Омская область</v>
          </cell>
        </row>
        <row r="66">
          <cell r="A66">
            <v>21</v>
          </cell>
          <cell r="B66">
            <v>95</v>
          </cell>
          <cell r="E66" t="str">
            <v>КЛОЧКО Алина Валерьевна</v>
          </cell>
          <cell r="F66" t="str">
            <v>1 СР</v>
          </cell>
          <cell r="G66" t="str">
            <v>Омская область</v>
          </cell>
        </row>
        <row r="67">
          <cell r="B67">
            <v>96</v>
          </cell>
          <cell r="E67" t="str">
            <v>КЛОЧКО Алина Валерьевна</v>
          </cell>
          <cell r="F67" t="str">
            <v>1 СР</v>
          </cell>
          <cell r="G67" t="str">
            <v>Омская область</v>
          </cell>
        </row>
        <row r="68">
          <cell r="A68">
            <v>22</v>
          </cell>
          <cell r="B68">
            <v>108</v>
          </cell>
          <cell r="E68" t="str">
            <v>КЛОЧКО Алина Валерьевна</v>
          </cell>
          <cell r="F68" t="str">
            <v>1 СР</v>
          </cell>
          <cell r="G68" t="str">
            <v>Омская область</v>
          </cell>
        </row>
        <row r="69">
          <cell r="B69">
            <v>107</v>
          </cell>
          <cell r="E69" t="str">
            <v>КЛОЧКО Алина Валерьевна</v>
          </cell>
          <cell r="F69" t="str">
            <v>1 СР</v>
          </cell>
          <cell r="G69" t="str">
            <v>Омская область</v>
          </cell>
        </row>
        <row r="70">
          <cell r="A70" t="str">
            <v>вк</v>
          </cell>
          <cell r="B70">
            <v>79</v>
          </cell>
          <cell r="E70" t="str">
            <v>БРУЕВ Матвей Алексеевич</v>
          </cell>
          <cell r="F70" t="str">
            <v>1 СР</v>
          </cell>
          <cell r="G70" t="str">
            <v>Омская область</v>
          </cell>
        </row>
        <row r="71">
          <cell r="B71">
            <v>80</v>
          </cell>
          <cell r="E71" t="str">
            <v>ВОЛИК Даниил Евгеньевич</v>
          </cell>
          <cell r="F71" t="str">
            <v>1 СР</v>
          </cell>
          <cell r="G71" t="str">
            <v>Омская область</v>
          </cell>
        </row>
        <row r="72">
          <cell r="A72">
            <v>24</v>
          </cell>
          <cell r="B72">
            <v>100</v>
          </cell>
          <cell r="E72" t="str">
            <v>КЛОЧКО Алина Валерьевна</v>
          </cell>
          <cell r="F72" t="str">
            <v>1 СР</v>
          </cell>
          <cell r="G72" t="str">
            <v>Омская область</v>
          </cell>
        </row>
        <row r="73">
          <cell r="B73">
            <v>102</v>
          </cell>
          <cell r="E73" t="str">
            <v>КЛОЧКО Алина Валерьевна</v>
          </cell>
          <cell r="F73" t="str">
            <v>1 СР</v>
          </cell>
          <cell r="G73" t="str">
            <v>Омская область</v>
          </cell>
        </row>
        <row r="74">
          <cell r="A74">
            <v>25</v>
          </cell>
          <cell r="B74">
            <v>37</v>
          </cell>
          <cell r="E74" t="str">
            <v>ПОНАМАРЕВ Кирилл Николаевич</v>
          </cell>
          <cell r="F74" t="str">
            <v>1 СР</v>
          </cell>
          <cell r="G74" t="str">
            <v>Новосибирская область</v>
          </cell>
        </row>
        <row r="75">
          <cell r="B75">
            <v>38</v>
          </cell>
          <cell r="E75" t="str">
            <v>ЦАРЕВА Ольга Романовна</v>
          </cell>
          <cell r="F75" t="str">
            <v>2 ЮН</v>
          </cell>
          <cell r="G75" t="str">
            <v>Новосибирская область</v>
          </cell>
        </row>
        <row r="76">
          <cell r="A76">
            <v>26</v>
          </cell>
          <cell r="B76">
            <v>63</v>
          </cell>
          <cell r="E76" t="str">
            <v>ПРОТАСОВ Никита Евгеньевич</v>
          </cell>
          <cell r="F76" t="str">
            <v>2 СР</v>
          </cell>
          <cell r="G76" t="str">
            <v>Новосибирская область</v>
          </cell>
        </row>
        <row r="77">
          <cell r="B77">
            <v>64</v>
          </cell>
          <cell r="E77" t="str">
            <v>СЕМЬЯНОВ Александр Андреевич</v>
          </cell>
          <cell r="F77" t="str">
            <v>КМС</v>
          </cell>
          <cell r="G77" t="str">
            <v>Новосибирская область</v>
          </cell>
        </row>
        <row r="78">
          <cell r="A78">
            <v>27</v>
          </cell>
          <cell r="B78">
            <v>39</v>
          </cell>
          <cell r="E78" t="str">
            <v>ИВАНОВА Анна Сергеевна</v>
          </cell>
          <cell r="F78" t="str">
            <v>2 ЮН</v>
          </cell>
          <cell r="G78" t="str">
            <v>Новосибирская область</v>
          </cell>
        </row>
        <row r="79">
          <cell r="B79">
            <v>25</v>
          </cell>
          <cell r="E79" t="str">
            <v>БУРТАСОВ Ростислав Александрович</v>
          </cell>
          <cell r="F79" t="str">
            <v>2 СР</v>
          </cell>
          <cell r="G79" t="str">
            <v>Новосибирская область</v>
          </cell>
        </row>
        <row r="80">
          <cell r="A80">
            <v>28</v>
          </cell>
          <cell r="B80">
            <v>61</v>
          </cell>
          <cell r="E80" t="str">
            <v>ГРЕЧКИН Максим Евгеньевич</v>
          </cell>
          <cell r="F80" t="str">
            <v>1 СР</v>
          </cell>
          <cell r="G80" t="str">
            <v>Новосибирская область</v>
          </cell>
        </row>
        <row r="81">
          <cell r="B81">
            <v>67</v>
          </cell>
          <cell r="E81" t="str">
            <v>ГЕРАСИМОВА Александра Павловна</v>
          </cell>
          <cell r="F81" t="str">
            <v>КМС</v>
          </cell>
          <cell r="G81" t="str">
            <v>Новосибирская область</v>
          </cell>
        </row>
        <row r="82">
          <cell r="A82">
            <v>29</v>
          </cell>
          <cell r="B82">
            <v>6</v>
          </cell>
          <cell r="E82" t="str">
            <v>ШУБИНА Анна Павловна</v>
          </cell>
          <cell r="F82" t="str">
            <v>1 СР</v>
          </cell>
          <cell r="G82" t="str">
            <v>Кемеровская область</v>
          </cell>
        </row>
        <row r="83">
          <cell r="B83">
            <v>3</v>
          </cell>
          <cell r="E83" t="str">
            <v>ЛЕОНОВ Степан Антонович</v>
          </cell>
          <cell r="F83" t="str">
            <v>КМС</v>
          </cell>
          <cell r="G83" t="str">
            <v>Кемеровская область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ПЕРВЕНСТВО ОМСКОЙ ОБЛАСТИ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парная гонка</v>
          </cell>
        </row>
        <row r="12">
          <cell r="A12" t="str">
            <v>ЮНОШИ 15-16 ЛЕТ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25 АПРЕЛЯ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ШУНАЙЛОВ А.В. (2,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97</v>
          </cell>
          <cell r="C24">
            <v>10139109296</v>
          </cell>
          <cell r="D24">
            <v>40765</v>
          </cell>
          <cell r="E24" t="str">
            <v>КЛОЧКО Алина Валерьевна</v>
          </cell>
          <cell r="F24" t="str">
            <v>1 СР</v>
          </cell>
          <cell r="G24" t="str">
            <v>Омская область</v>
          </cell>
        </row>
        <row r="25">
          <cell r="B25">
            <v>94</v>
          </cell>
          <cell r="C25">
            <v>10139109296</v>
          </cell>
          <cell r="D25">
            <v>40765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2</v>
          </cell>
          <cell r="B26">
            <v>99</v>
          </cell>
          <cell r="C26">
            <v>10139109296</v>
          </cell>
          <cell r="D26">
            <v>40765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B27">
            <v>98</v>
          </cell>
          <cell r="C27">
            <v>10139109296</v>
          </cell>
          <cell r="D27">
            <v>40765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3</v>
          </cell>
          <cell r="B28">
            <v>95</v>
          </cell>
          <cell r="C28">
            <v>10139109296</v>
          </cell>
          <cell r="D28">
            <v>40765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B29">
            <v>96</v>
          </cell>
          <cell r="C29">
            <v>10139109296</v>
          </cell>
          <cell r="D29">
            <v>40765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4</v>
          </cell>
          <cell r="B30">
            <v>93</v>
          </cell>
          <cell r="C30">
            <v>10139109296</v>
          </cell>
          <cell r="D30">
            <v>40765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B31">
            <v>101</v>
          </cell>
          <cell r="C31">
            <v>10139109296</v>
          </cell>
          <cell r="D31">
            <v>40765</v>
          </cell>
          <cell r="E31" t="str">
            <v>КЛОЧКО Алина Валерьевна</v>
          </cell>
          <cell r="F31" t="str">
            <v>1 СР</v>
          </cell>
          <cell r="G31" t="str">
            <v>Омская область</v>
          </cell>
        </row>
        <row r="32">
          <cell r="A32">
            <v>5</v>
          </cell>
          <cell r="B32">
            <v>79</v>
          </cell>
          <cell r="C32">
            <v>10133971532</v>
          </cell>
          <cell r="D32">
            <v>40395</v>
          </cell>
          <cell r="E32" t="str">
            <v>БРУЕВ Матвей Алексеевич</v>
          </cell>
          <cell r="F32" t="str">
            <v>1 СР</v>
          </cell>
          <cell r="G32" t="str">
            <v>Омская область</v>
          </cell>
        </row>
        <row r="33">
          <cell r="B33">
            <v>80</v>
          </cell>
          <cell r="C33">
            <v>10133949708</v>
          </cell>
          <cell r="D33">
            <v>40360</v>
          </cell>
          <cell r="E33" t="str">
            <v>ВОЛИК Даниил Евгеньевич</v>
          </cell>
          <cell r="F33" t="str">
            <v>1 СР</v>
          </cell>
          <cell r="G33" t="str">
            <v>Омская область</v>
          </cell>
        </row>
        <row r="34">
          <cell r="A34">
            <v>6</v>
          </cell>
          <cell r="B34">
            <v>108</v>
          </cell>
          <cell r="C34">
            <v>10139109296</v>
          </cell>
          <cell r="D34">
            <v>40765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5">
          <cell r="B35">
            <v>107</v>
          </cell>
          <cell r="C35">
            <v>10139109296</v>
          </cell>
          <cell r="D35">
            <v>40765</v>
          </cell>
          <cell r="E35" t="str">
            <v>КЛОЧКО Алина Валерьевна</v>
          </cell>
          <cell r="F35" t="str">
            <v>1 СР</v>
          </cell>
          <cell r="G35" t="str">
            <v>Омская область</v>
          </cell>
        </row>
        <row r="36">
          <cell r="A36">
            <v>7</v>
          </cell>
          <cell r="B36">
            <v>100</v>
          </cell>
          <cell r="C36">
            <v>10139109296</v>
          </cell>
          <cell r="D36">
            <v>40765</v>
          </cell>
          <cell r="E36" t="str">
            <v>КЛОЧКО Алина Валерьевна</v>
          </cell>
          <cell r="F36" t="str">
            <v>1 СР</v>
          </cell>
          <cell r="G36" t="str">
            <v>Омская область</v>
          </cell>
        </row>
        <row r="37">
          <cell r="B37">
            <v>102</v>
          </cell>
          <cell r="C37">
            <v>10139109296</v>
          </cell>
          <cell r="D37">
            <v>40765</v>
          </cell>
          <cell r="E37" t="str">
            <v>КЛОЧКО Алина Валерьевна</v>
          </cell>
          <cell r="F37" t="str">
            <v>1 СР</v>
          </cell>
          <cell r="G37" t="str">
            <v>Омская область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3">
          <cell r="A43" t="str">
            <v xml:space="preserve">                     Ясно      |          Ясно           |     +11.0      |     +16.0    |    54             </v>
          </cell>
        </row>
        <row r="47">
          <cell r="A47" t="str">
            <v>ТЕХНИЧЕСКИЙ ДЕЛЕГАТ</v>
          </cell>
          <cell r="E47" t="str">
            <v>ГЛАВНЫЙ СУДЬЯ</v>
          </cell>
        </row>
        <row r="51">
          <cell r="E51" t="str">
            <v xml:space="preserve">ДОЦЕНКО С.А. (ВК, г. ОМСК) </v>
          </cell>
        </row>
      </sheetData>
      <sheetData sheetId="46"/>
      <sheetData sheetId="4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скретч</v>
          </cell>
        </row>
        <row r="12">
          <cell r="A12" t="str">
            <v>девушки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13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КОД ФВСР</v>
          </cell>
          <cell r="E23" t="str">
            <v>ФАМИЛИЯ ИМЯ</v>
          </cell>
          <cell r="F23" t="str">
            <v>ГОД РОЖД.</v>
          </cell>
          <cell r="G23" t="str">
            <v>РАЗРЯД,
ЗВАНИЕ</v>
          </cell>
        </row>
        <row r="24">
          <cell r="A24">
            <v>1</v>
          </cell>
          <cell r="B24">
            <v>76</v>
          </cell>
          <cell r="C24">
            <v>10133681744</v>
          </cell>
          <cell r="E24" t="str">
            <v>ГОРОХ Кирилл Денисович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121</v>
          </cell>
          <cell r="C25">
            <v>10139109296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132</v>
          </cell>
          <cell r="C26">
            <v>10139109296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4</v>
          </cell>
          <cell r="B27">
            <v>133</v>
          </cell>
          <cell r="C27">
            <v>10139109296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5</v>
          </cell>
          <cell r="B28">
            <v>78</v>
          </cell>
          <cell r="C28">
            <v>10133791878</v>
          </cell>
          <cell r="E28" t="str">
            <v>ГЛЕБОВ Денис Сергеевич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115</v>
          </cell>
          <cell r="C29">
            <v>10139109296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7</v>
          </cell>
          <cell r="B30">
            <v>81</v>
          </cell>
          <cell r="C30">
            <v>10149834163</v>
          </cell>
          <cell r="E30" t="str">
            <v>ЯНУШКЕВИЧ Юлианна Валентиновна</v>
          </cell>
          <cell r="F30" t="str">
            <v>2 СР</v>
          </cell>
          <cell r="G30" t="str">
            <v>Омская область</v>
          </cell>
        </row>
        <row r="32">
          <cell r="A32" t="str">
            <v>ПОГОДНЫЕ УСЛОВИЯ</v>
          </cell>
        </row>
        <row r="33">
          <cell r="A33" t="str">
            <v>На улице:          | Т°С в начале | Т°С в конце | Влажность</v>
          </cell>
          <cell r="G33" t="str">
            <v xml:space="preserve"> Заявл. | Старт. | Финиш.| Н финиш | ДКВ | Н старт |    ЗМС    | МСМК | МС | КМС | 1 и др. |</v>
          </cell>
        </row>
        <row r="34">
          <cell r="A34" t="str">
            <v xml:space="preserve">                          |      +11.0       |      +16.0      |        54%             </v>
          </cell>
          <cell r="G34" t="str">
            <v xml:space="preserve">    18     |    18     |      0       |       18        |    0    |      0      |       0       |      0     |    0   |    0    |     0     |</v>
          </cell>
        </row>
        <row r="35">
          <cell r="A35" t="str">
            <v>На треке:          | Т°С в начале |  Т°С в конце | Влажность</v>
          </cell>
          <cell r="G35" t="str">
            <v>По итогам гонки: | субъектов РФ  |  Выполнено по ЕВСК:    | МСМК  | МС | КМС |    1 р.   |</v>
          </cell>
        </row>
        <row r="36">
          <cell r="A36" t="str">
            <v xml:space="preserve">                         |       +27.0       |      +28,5       |        47%             </v>
          </cell>
          <cell r="G36" t="str">
            <v xml:space="preserve">                                |               7              |                                               |       0      |   2  |    2    |      0     | </v>
          </cell>
        </row>
        <row r="38">
          <cell r="A38" t="str">
            <v>ТЕХНИЧЕСКИЙ ДЕЛЕГАТ</v>
          </cell>
          <cell r="G38" t="str">
            <v>ГЛАВНЫЙ СУДЬЯ</v>
          </cell>
        </row>
        <row r="42">
          <cell r="G42" t="str">
            <v xml:space="preserve">СТАРЧЕНКОВ С.А. (ВК, г. ОМСК) 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3-й этап-групповая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13 МАЯ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</v>
          </cell>
          <cell r="C24">
            <v>10133001633</v>
          </cell>
          <cell r="D24">
            <v>39649</v>
          </cell>
          <cell r="E24" t="str">
            <v>СПЕСИВЦЕВ Михаил Алексеевич</v>
          </cell>
          <cell r="F24" t="str">
            <v>КМС</v>
          </cell>
          <cell r="G24" t="str">
            <v>Кемеровская область</v>
          </cell>
        </row>
        <row r="25">
          <cell r="B25">
            <v>2</v>
          </cell>
          <cell r="C25">
            <v>10149837294</v>
          </cell>
          <cell r="D25">
            <v>39867</v>
          </cell>
          <cell r="E25" t="str">
            <v>ПЕЧЕРИН Дмитрий Владиславович</v>
          </cell>
          <cell r="F25" t="str">
            <v>КМС</v>
          </cell>
          <cell r="G25" t="str">
            <v>Кемеровская область</v>
          </cell>
        </row>
        <row r="26">
          <cell r="B26">
            <v>3</v>
          </cell>
          <cell r="C26">
            <v>10137061485</v>
          </cell>
          <cell r="D26">
            <v>40480</v>
          </cell>
          <cell r="E26" t="str">
            <v>ЛЕОНОВ Степан Антонович</v>
          </cell>
          <cell r="F26" t="str">
            <v>КМС</v>
          </cell>
          <cell r="G26" t="str">
            <v>Кемеровская область</v>
          </cell>
        </row>
        <row r="27">
          <cell r="B27">
            <v>4</v>
          </cell>
          <cell r="C27">
            <v>10149843863</v>
          </cell>
          <cell r="D27">
            <v>40297</v>
          </cell>
          <cell r="E27" t="str">
            <v>ЕФРЕМОВА Карина Владимировна</v>
          </cell>
          <cell r="F27" t="str">
            <v>КМС</v>
          </cell>
          <cell r="G27" t="str">
            <v>Кемеровская область</v>
          </cell>
        </row>
        <row r="28">
          <cell r="B28">
            <v>5</v>
          </cell>
          <cell r="C28">
            <v>10165112673</v>
          </cell>
          <cell r="D28">
            <v>40111</v>
          </cell>
          <cell r="E28" t="str">
            <v>ГРУДИНИН Егор Артемович</v>
          </cell>
          <cell r="F28" t="str">
            <v>2 СР</v>
          </cell>
          <cell r="G28" t="str">
            <v>Кемеровская область</v>
          </cell>
        </row>
        <row r="29">
          <cell r="B29">
            <v>6</v>
          </cell>
          <cell r="C29">
            <v>10156937694</v>
          </cell>
          <cell r="D29">
            <v>40710</v>
          </cell>
          <cell r="E29" t="str">
            <v>ШУБИНА Анна Павловна</v>
          </cell>
          <cell r="F29" t="str">
            <v>1 СР</v>
          </cell>
          <cell r="G29" t="str">
            <v>Кемеровская область</v>
          </cell>
        </row>
        <row r="30">
          <cell r="A30">
            <v>2</v>
          </cell>
          <cell r="B30">
            <v>8</v>
          </cell>
          <cell r="C30">
            <v>10160931064</v>
          </cell>
          <cell r="D30">
            <v>40814</v>
          </cell>
          <cell r="E30" t="str">
            <v>ЧЕРЕПАНОВА Елизавета Олеговна</v>
          </cell>
          <cell r="F30" t="str">
            <v>2 СР</v>
          </cell>
          <cell r="G30" t="str">
            <v>Кемеровская область</v>
          </cell>
        </row>
        <row r="31">
          <cell r="B31">
            <v>9</v>
          </cell>
          <cell r="C31">
            <v>10149840227</v>
          </cell>
          <cell r="D31">
            <v>40690</v>
          </cell>
          <cell r="E31" t="str">
            <v>СМЕТАНИН Данил Андреевич</v>
          </cell>
          <cell r="F31" t="str">
            <v>3 СР</v>
          </cell>
          <cell r="G31" t="str">
            <v>Кемеровская область</v>
          </cell>
        </row>
        <row r="32">
          <cell r="B32">
            <v>10</v>
          </cell>
          <cell r="C32">
            <v>0</v>
          </cell>
          <cell r="D32">
            <v>41192</v>
          </cell>
          <cell r="E32" t="str">
            <v>ФЕДОСОВ Федор Эдуардович</v>
          </cell>
          <cell r="F32" t="str">
            <v>3 СР</v>
          </cell>
          <cell r="G32" t="str">
            <v>Кемеровская область</v>
          </cell>
        </row>
        <row r="33">
          <cell r="B33">
            <v>11</v>
          </cell>
          <cell r="C33">
            <v>0</v>
          </cell>
          <cell r="D33">
            <v>41358</v>
          </cell>
          <cell r="E33" t="str">
            <v>ШИПАЛОВА Виктория Юрьевна</v>
          </cell>
          <cell r="F33" t="str">
            <v>1 ЮН</v>
          </cell>
          <cell r="G33" t="str">
            <v>Кемеровская область</v>
          </cell>
        </row>
        <row r="34">
          <cell r="B34">
            <v>12</v>
          </cell>
          <cell r="C34">
            <v>10114286996</v>
          </cell>
          <cell r="D34">
            <v>39383</v>
          </cell>
          <cell r="E34" t="str">
            <v>КРАСЮК Варвара Владимировна</v>
          </cell>
          <cell r="F34" t="str">
            <v>КМС</v>
          </cell>
          <cell r="G34" t="str">
            <v>Кемеровская область</v>
          </cell>
        </row>
        <row r="35">
          <cell r="B35">
            <v>13</v>
          </cell>
          <cell r="C35">
            <v>0</v>
          </cell>
          <cell r="D35">
            <v>41546</v>
          </cell>
          <cell r="E35" t="str">
            <v>ГРОМОВ Максим Сергеевич</v>
          </cell>
          <cell r="F35" t="str">
            <v>1 ЮН</v>
          </cell>
          <cell r="G35" t="str">
            <v>Кемеровская область</v>
          </cell>
        </row>
        <row r="36">
          <cell r="A36">
            <v>3</v>
          </cell>
          <cell r="B36">
            <v>14</v>
          </cell>
          <cell r="C36">
            <v>10153663340</v>
          </cell>
          <cell r="D36">
            <v>40583</v>
          </cell>
          <cell r="E36" t="str">
            <v>ЕФИМОВ Марк Владиславович</v>
          </cell>
          <cell r="F36" t="str">
            <v>2 СР</v>
          </cell>
          <cell r="G36" t="str">
            <v>Кемеровская область</v>
          </cell>
        </row>
        <row r="37">
          <cell r="B37">
            <v>15</v>
          </cell>
          <cell r="C37">
            <v>0</v>
          </cell>
          <cell r="D37">
            <v>40753</v>
          </cell>
          <cell r="E37" t="str">
            <v>ЛЕДОМСКИЙ Андрей Александрович</v>
          </cell>
          <cell r="F37" t="str">
            <v>1 ЮН</v>
          </cell>
          <cell r="G37" t="str">
            <v>Кемеровская область</v>
          </cell>
        </row>
        <row r="38">
          <cell r="B38">
            <v>16</v>
          </cell>
          <cell r="C38">
            <v>10139995131</v>
          </cell>
          <cell r="D38">
            <v>40711</v>
          </cell>
          <cell r="E38" t="str">
            <v>ПЕШНИН Данил Викторович</v>
          </cell>
          <cell r="F38" t="str">
            <v>1 СР</v>
          </cell>
          <cell r="G38" t="str">
            <v>Кемеровская область</v>
          </cell>
        </row>
        <row r="39">
          <cell r="B39">
            <v>17</v>
          </cell>
          <cell r="C39">
            <v>0</v>
          </cell>
          <cell r="D39">
            <v>40746</v>
          </cell>
          <cell r="E39" t="str">
            <v>САРСАЦКИЙ Кирилл Денисович</v>
          </cell>
          <cell r="F39" t="str">
            <v>1 ЮН</v>
          </cell>
          <cell r="G39" t="str">
            <v>Кемеровская область</v>
          </cell>
        </row>
        <row r="40">
          <cell r="B40">
            <v>18</v>
          </cell>
          <cell r="C40">
            <v>0</v>
          </cell>
          <cell r="D40">
            <v>41200</v>
          </cell>
          <cell r="E40" t="str">
            <v>УШАКОВ Семен Евгеньевич</v>
          </cell>
          <cell r="F40" t="str">
            <v>1 ЮН</v>
          </cell>
          <cell r="G40" t="str">
            <v>Кемеровская область</v>
          </cell>
        </row>
        <row r="41">
          <cell r="A41">
            <v>4</v>
          </cell>
          <cell r="B41">
            <v>19</v>
          </cell>
          <cell r="C41">
            <v>0</v>
          </cell>
          <cell r="D41">
            <v>40668</v>
          </cell>
          <cell r="E41" t="str">
            <v>ШУМЕЕВ Тимофей Евгеньевич</v>
          </cell>
          <cell r="F41" t="str">
            <v>2 СР</v>
          </cell>
          <cell r="G41" t="str">
            <v>Кемеровская область</v>
          </cell>
        </row>
        <row r="42">
          <cell r="B42">
            <v>20</v>
          </cell>
          <cell r="C42">
            <v>10113103091</v>
          </cell>
          <cell r="D42">
            <v>39096</v>
          </cell>
          <cell r="E42" t="str">
            <v>КОНОНЕНКО Максим Алексеевич</v>
          </cell>
          <cell r="F42" t="str">
            <v>КМС</v>
          </cell>
          <cell r="G42" t="str">
            <v>Самарская область</v>
          </cell>
        </row>
        <row r="43">
          <cell r="B43">
            <v>21</v>
          </cell>
          <cell r="C43">
            <v>0</v>
          </cell>
          <cell r="D43">
            <v>41619</v>
          </cell>
          <cell r="E43" t="str">
            <v>РАЙШ Алиса Денисовна</v>
          </cell>
          <cell r="F43" t="str">
            <v>1 ЮН</v>
          </cell>
          <cell r="G43" t="str">
            <v>Новосибирская область</v>
          </cell>
        </row>
        <row r="44">
          <cell r="B44">
            <v>22</v>
          </cell>
          <cell r="C44">
            <v>0</v>
          </cell>
          <cell r="D44">
            <v>42000</v>
          </cell>
          <cell r="E44" t="str">
            <v>ЦЫГАНКОВА Алена Захаровна</v>
          </cell>
          <cell r="F44" t="str">
            <v>1 ЮН</v>
          </cell>
          <cell r="G44" t="str">
            <v>Новосибирская область</v>
          </cell>
        </row>
        <row r="45">
          <cell r="B45">
            <v>23</v>
          </cell>
          <cell r="C45">
            <v>10141013934</v>
          </cell>
          <cell r="D45">
            <v>40016</v>
          </cell>
          <cell r="E45" t="str">
            <v>БЕЛОБОРОДОВ Вячеслав Ильич</v>
          </cell>
          <cell r="F45" t="str">
            <v>КМС</v>
          </cell>
          <cell r="G45" t="str">
            <v>Новосибирская область</v>
          </cell>
        </row>
        <row r="46">
          <cell r="B46">
            <v>24</v>
          </cell>
          <cell r="C46">
            <v>10153688501</v>
          </cell>
          <cell r="D46">
            <v>40444</v>
          </cell>
          <cell r="E46" t="str">
            <v>АНОХИН Илья Сергеевич</v>
          </cell>
          <cell r="F46" t="str">
            <v>1 СР</v>
          </cell>
          <cell r="G46" t="str">
            <v>Новосибирская область</v>
          </cell>
        </row>
        <row r="47">
          <cell r="A47">
            <v>5</v>
          </cell>
          <cell r="B47">
            <v>25</v>
          </cell>
          <cell r="C47">
            <v>10164644245</v>
          </cell>
          <cell r="D47">
            <v>40365</v>
          </cell>
          <cell r="E47" t="str">
            <v>БУРТАСОВ Ростислав Александрович</v>
          </cell>
          <cell r="F47" t="str">
            <v>2 СР</v>
          </cell>
          <cell r="G47" t="str">
            <v>Новосибирская область</v>
          </cell>
        </row>
        <row r="48">
          <cell r="B48">
            <v>27</v>
          </cell>
          <cell r="C48">
            <v>10164812074</v>
          </cell>
          <cell r="D48">
            <v>40707</v>
          </cell>
          <cell r="E48" t="str">
            <v>ТЮПАНОВ Семен Николаевич</v>
          </cell>
          <cell r="F48" t="str">
            <v>2 СР</v>
          </cell>
          <cell r="G48" t="str">
            <v>Новосибирская область</v>
          </cell>
        </row>
        <row r="49">
          <cell r="B49">
            <v>28</v>
          </cell>
          <cell r="C49">
            <v>10143132675</v>
          </cell>
          <cell r="D49">
            <v>40219</v>
          </cell>
          <cell r="E49" t="str">
            <v>ГОРСКИЙ Петр Александрович</v>
          </cell>
          <cell r="F49" t="str">
            <v>1 СР</v>
          </cell>
          <cell r="G49" t="str">
            <v>Новосибирская область</v>
          </cell>
        </row>
        <row r="50">
          <cell r="B50">
            <v>29</v>
          </cell>
          <cell r="C50">
            <v>10146253550</v>
          </cell>
          <cell r="D50">
            <v>40889</v>
          </cell>
          <cell r="E50" t="str">
            <v>БРУМА Екатерина Вадимовна</v>
          </cell>
          <cell r="F50" t="str">
            <v>1 СР</v>
          </cell>
          <cell r="G50" t="str">
            <v>Новосибирская область</v>
          </cell>
        </row>
        <row r="51">
          <cell r="B51">
            <v>30</v>
          </cell>
          <cell r="C51">
            <v>10130118511</v>
          </cell>
          <cell r="D51">
            <v>39785</v>
          </cell>
          <cell r="E51" t="str">
            <v>ШАПКИН Егор Иванович</v>
          </cell>
          <cell r="F51" t="str">
            <v>1 СР</v>
          </cell>
          <cell r="G51" t="str">
            <v>Новосибирская область</v>
          </cell>
        </row>
        <row r="52">
          <cell r="B52">
            <v>31</v>
          </cell>
          <cell r="C52">
            <v>10146253348</v>
          </cell>
          <cell r="D52">
            <v>40406</v>
          </cell>
          <cell r="E52" t="str">
            <v>СИНИЦЫН Игорь Дмитриевич</v>
          </cell>
          <cell r="F52" t="str">
            <v>2 СР</v>
          </cell>
          <cell r="G52" t="str">
            <v>Новосибирская область</v>
          </cell>
        </row>
        <row r="53">
          <cell r="A53">
            <v>6</v>
          </cell>
          <cell r="B53">
            <v>32</v>
          </cell>
          <cell r="C53">
            <v>10143134695</v>
          </cell>
          <cell r="D53">
            <v>40351</v>
          </cell>
          <cell r="E53" t="str">
            <v>СЕРЕДА Матвей Станиславович</v>
          </cell>
          <cell r="F53" t="str">
            <v>2 СР</v>
          </cell>
          <cell r="G53" t="str">
            <v>Новосибирская область</v>
          </cell>
        </row>
        <row r="54">
          <cell r="B54">
            <v>33</v>
          </cell>
          <cell r="C54">
            <v>10146046315</v>
          </cell>
          <cell r="D54">
            <v>40493</v>
          </cell>
          <cell r="E54" t="str">
            <v>СЕРГЕЕВА София Александровна</v>
          </cell>
          <cell r="F54" t="str">
            <v>1 СР</v>
          </cell>
          <cell r="G54" t="str">
            <v>Новосибирская область</v>
          </cell>
        </row>
        <row r="55">
          <cell r="B55">
            <v>34</v>
          </cell>
          <cell r="C55">
            <v>10156861411</v>
          </cell>
          <cell r="D55">
            <v>40605</v>
          </cell>
          <cell r="E55" t="str">
            <v>АНДРОНОВА Валерия Владимировна</v>
          </cell>
          <cell r="F55" t="str">
            <v>2 СР</v>
          </cell>
          <cell r="G55" t="str">
            <v>Новосибирская область</v>
          </cell>
        </row>
        <row r="56">
          <cell r="B56">
            <v>35</v>
          </cell>
          <cell r="C56">
            <v>10153618678</v>
          </cell>
          <cell r="D56">
            <v>40520</v>
          </cell>
          <cell r="E56" t="str">
            <v>СТУДЕНКОВА Ярослава Петровна</v>
          </cell>
          <cell r="F56" t="str">
            <v>2 СР</v>
          </cell>
          <cell r="G56" t="str">
            <v>Новосибирская область</v>
          </cell>
        </row>
        <row r="57">
          <cell r="B57">
            <v>36</v>
          </cell>
          <cell r="C57">
            <v>10129901875</v>
          </cell>
          <cell r="D57">
            <v>40068</v>
          </cell>
          <cell r="E57" t="str">
            <v>НЕМЧАНИНОВ Алексей Александрович</v>
          </cell>
          <cell r="F57" t="str">
            <v>1 СР</v>
          </cell>
          <cell r="G57" t="str">
            <v>Новосибирская область</v>
          </cell>
        </row>
        <row r="58">
          <cell r="B58">
            <v>37</v>
          </cell>
          <cell r="C58">
            <v>10146252641</v>
          </cell>
          <cell r="D58">
            <v>40643</v>
          </cell>
          <cell r="E58" t="str">
            <v>ПОНАМАРЕВ Кирилл Николаевич</v>
          </cell>
          <cell r="F58" t="str">
            <v>1 СР</v>
          </cell>
          <cell r="G58" t="str">
            <v>Новосибирская область</v>
          </cell>
        </row>
        <row r="59">
          <cell r="A59">
            <v>7</v>
          </cell>
          <cell r="B59">
            <v>38</v>
          </cell>
          <cell r="C59">
            <v>10164811670</v>
          </cell>
          <cell r="D59">
            <v>41667</v>
          </cell>
          <cell r="E59" t="str">
            <v>ЦАРЕВА Ольга Романовна</v>
          </cell>
          <cell r="F59" t="str">
            <v>2 ЮН</v>
          </cell>
          <cell r="G59" t="str">
            <v>Новосибирская область</v>
          </cell>
        </row>
        <row r="60">
          <cell r="B60">
            <v>39</v>
          </cell>
          <cell r="C60">
            <v>10164425589</v>
          </cell>
          <cell r="D60">
            <v>41214</v>
          </cell>
          <cell r="E60" t="str">
            <v>ИВАНОВА Анна Сергеевна</v>
          </cell>
          <cell r="F60" t="str">
            <v>2 ЮН</v>
          </cell>
          <cell r="G60" t="str">
            <v>Новосибирская область</v>
          </cell>
        </row>
        <row r="61">
          <cell r="B61">
            <v>40</v>
          </cell>
          <cell r="C61">
            <v>10164567958</v>
          </cell>
          <cell r="D61">
            <v>41440</v>
          </cell>
          <cell r="E61" t="str">
            <v>ДМИТРИЕВ Роман Сергеевич</v>
          </cell>
          <cell r="F61" t="str">
            <v>2 ЮН</v>
          </cell>
          <cell r="G61" t="str">
            <v>Новосибирская область</v>
          </cell>
        </row>
        <row r="62">
          <cell r="B62">
            <v>41</v>
          </cell>
          <cell r="C62">
            <v>10164563312</v>
          </cell>
          <cell r="D62">
            <v>41225</v>
          </cell>
          <cell r="E62" t="str">
            <v>ДРОЗДОВ Данил Игоревич</v>
          </cell>
          <cell r="F62" t="str">
            <v>2 ЮН</v>
          </cell>
          <cell r="G62" t="str">
            <v>Новосибирская область</v>
          </cell>
        </row>
        <row r="63">
          <cell r="A63">
            <v>8</v>
          </cell>
          <cell r="B63">
            <v>42</v>
          </cell>
          <cell r="C63">
            <v>10164512283</v>
          </cell>
          <cell r="D63">
            <v>41087</v>
          </cell>
          <cell r="E63" t="str">
            <v>СТЕПИН Игорь Максимович</v>
          </cell>
          <cell r="F63" t="str">
            <v>2 ЮН</v>
          </cell>
          <cell r="G63" t="str">
            <v>Новосибирская область</v>
          </cell>
        </row>
        <row r="64">
          <cell r="B64">
            <v>43</v>
          </cell>
          <cell r="C64">
            <v>10146252439</v>
          </cell>
          <cell r="D64">
            <v>41138</v>
          </cell>
          <cell r="E64" t="str">
            <v>ПУДОВ Артур Иванович</v>
          </cell>
          <cell r="F64" t="str">
            <v>1 СР</v>
          </cell>
          <cell r="G64" t="str">
            <v>Новосибирская область</v>
          </cell>
        </row>
        <row r="65">
          <cell r="B65">
            <v>44</v>
          </cell>
          <cell r="C65">
            <v>0</v>
          </cell>
          <cell r="D65">
            <v>41464</v>
          </cell>
          <cell r="E65" t="str">
            <v>ХАЛИУЛЛИН Александр Артурович</v>
          </cell>
          <cell r="F65" t="str">
            <v>1 ЮН</v>
          </cell>
          <cell r="G65" t="str">
            <v>Новосибирская область</v>
          </cell>
        </row>
        <row r="66">
          <cell r="B66">
            <v>45</v>
          </cell>
          <cell r="C66">
            <v>0</v>
          </cell>
          <cell r="D66">
            <v>40886</v>
          </cell>
          <cell r="E66" t="str">
            <v>НИТЧЕНКО Артем Вячеславович</v>
          </cell>
          <cell r="F66" t="str">
            <v>3 СР</v>
          </cell>
          <cell r="G66" t="str">
            <v>Новосибирская область</v>
          </cell>
        </row>
        <row r="67">
          <cell r="B67">
            <v>46</v>
          </cell>
          <cell r="C67">
            <v>0</v>
          </cell>
          <cell r="D67">
            <v>41156</v>
          </cell>
          <cell r="E67" t="str">
            <v>ВОЛОДИН Роман Евгеньевич</v>
          </cell>
          <cell r="F67" t="str">
            <v>1 ЮН</v>
          </cell>
          <cell r="G67" t="str">
            <v>Новосибирская область</v>
          </cell>
        </row>
        <row r="68">
          <cell r="B68">
            <v>47</v>
          </cell>
          <cell r="C68">
            <v>10143131665</v>
          </cell>
          <cell r="D68">
            <v>40346</v>
          </cell>
          <cell r="E68" t="str">
            <v>ЛИПАТНИКОВА Яна Романовна</v>
          </cell>
          <cell r="F68" t="str">
            <v>КМС</v>
          </cell>
          <cell r="G68" t="str">
            <v>Новосибирская область</v>
          </cell>
        </row>
        <row r="69">
          <cell r="A69">
            <v>9</v>
          </cell>
          <cell r="B69">
            <v>48</v>
          </cell>
          <cell r="C69">
            <v>10143130554</v>
          </cell>
          <cell r="D69">
            <v>40394</v>
          </cell>
          <cell r="E69" t="str">
            <v>РУДЕНКО Маргарита Андреевна</v>
          </cell>
          <cell r="F69" t="str">
            <v>КМС</v>
          </cell>
          <cell r="G69" t="str">
            <v>Новосибирская область</v>
          </cell>
        </row>
        <row r="70">
          <cell r="B70">
            <v>49</v>
          </cell>
          <cell r="C70">
            <v>10117596114</v>
          </cell>
          <cell r="D70">
            <v>39367</v>
          </cell>
          <cell r="E70" t="str">
            <v>ЗЫКОВ Николай Андреевич</v>
          </cell>
          <cell r="F70" t="str">
            <v>КМС</v>
          </cell>
          <cell r="G70" t="str">
            <v>Новосибирская область</v>
          </cell>
        </row>
        <row r="71">
          <cell r="B71">
            <v>50</v>
          </cell>
          <cell r="C71">
            <v>10128428283</v>
          </cell>
          <cell r="D71">
            <v>39257</v>
          </cell>
          <cell r="E71" t="str">
            <v>ЛУЦЮК Владислав Юрьевич</v>
          </cell>
          <cell r="F71" t="str">
            <v>КМС</v>
          </cell>
          <cell r="G71" t="str">
            <v>Новосибирская область</v>
          </cell>
        </row>
        <row r="72">
          <cell r="B72">
            <v>51</v>
          </cell>
          <cell r="C72">
            <v>10140354435</v>
          </cell>
          <cell r="D72">
            <v>39903</v>
          </cell>
          <cell r="E72" t="str">
            <v>ТЕТЕНКОВ Трофим Евгеньевич</v>
          </cell>
          <cell r="F72" t="str">
            <v>1 СР</v>
          </cell>
          <cell r="G72" t="str">
            <v>Новосибирская область</v>
          </cell>
        </row>
        <row r="73">
          <cell r="B73">
            <v>52</v>
          </cell>
          <cell r="C73">
            <v>10148878311</v>
          </cell>
          <cell r="D73">
            <v>40322</v>
          </cell>
          <cell r="E73" t="str">
            <v>БЫКОВ Глеб Артурович</v>
          </cell>
          <cell r="F73">
            <v>0</v>
          </cell>
          <cell r="G73" t="str">
            <v>Новосибирская область</v>
          </cell>
        </row>
        <row r="74">
          <cell r="B74">
            <v>53</v>
          </cell>
          <cell r="C74">
            <v>10148667941</v>
          </cell>
          <cell r="D74">
            <v>40565</v>
          </cell>
          <cell r="E74" t="str">
            <v>ЕВДОКИМОВ Матвей Иванович</v>
          </cell>
          <cell r="F74" t="str">
            <v>2 СР</v>
          </cell>
          <cell r="G74" t="str">
            <v>Новосибирская область</v>
          </cell>
        </row>
        <row r="75">
          <cell r="A75">
            <v>10</v>
          </cell>
          <cell r="B75">
            <v>54</v>
          </cell>
          <cell r="C75">
            <v>0</v>
          </cell>
          <cell r="D75">
            <v>41518</v>
          </cell>
          <cell r="E75" t="str">
            <v>ЖИРНОВ Артем Иванович</v>
          </cell>
          <cell r="F75" t="str">
            <v>2 ЮН</v>
          </cell>
          <cell r="G75" t="str">
            <v>Новосибирская область</v>
          </cell>
        </row>
        <row r="76">
          <cell r="B76">
            <v>55</v>
          </cell>
          <cell r="C76">
            <v>10159471923</v>
          </cell>
          <cell r="D76">
            <v>40633</v>
          </cell>
          <cell r="E76" t="str">
            <v>МАРИСКИНА Стана Артемовна</v>
          </cell>
          <cell r="F76" t="str">
            <v>2 СР</v>
          </cell>
          <cell r="G76" t="str">
            <v>Новосибирская область</v>
          </cell>
        </row>
        <row r="77">
          <cell r="B77">
            <v>56</v>
          </cell>
          <cell r="C77">
            <v>10131541175</v>
          </cell>
          <cell r="D77">
            <v>40633</v>
          </cell>
          <cell r="E77" t="str">
            <v>ПОВИСОК Роман Юрьевич</v>
          </cell>
          <cell r="F77" t="str">
            <v>1 ЮН</v>
          </cell>
          <cell r="G77" t="str">
            <v>Новосибирская область</v>
          </cell>
        </row>
        <row r="78">
          <cell r="B78">
            <v>57</v>
          </cell>
          <cell r="C78">
            <v>10158887802</v>
          </cell>
          <cell r="D78">
            <v>40951</v>
          </cell>
          <cell r="E78" t="str">
            <v>РУДАКОВ Роман Дмитриевич</v>
          </cell>
          <cell r="F78" t="str">
            <v>3 ЮН</v>
          </cell>
          <cell r="G78" t="str">
            <v>Новосибирская область</v>
          </cell>
        </row>
        <row r="79">
          <cell r="B79">
            <v>58</v>
          </cell>
          <cell r="C79">
            <v>10148787573</v>
          </cell>
          <cell r="D79">
            <v>40856</v>
          </cell>
          <cell r="E79" t="str">
            <v>УЛЬЯНОВ Михаил Александрович</v>
          </cell>
          <cell r="F79" t="str">
            <v>2 ЮН</v>
          </cell>
          <cell r="G79" t="str">
            <v>Новосибирская область</v>
          </cell>
        </row>
        <row r="80">
          <cell r="A80">
            <v>11</v>
          </cell>
          <cell r="B80">
            <v>59</v>
          </cell>
          <cell r="C80">
            <v>10154047300</v>
          </cell>
          <cell r="D80">
            <v>40422</v>
          </cell>
          <cell r="E80" t="str">
            <v>ТИМОШЕНКО Александра Михайловна</v>
          </cell>
          <cell r="F80" t="str">
            <v>2 СР</v>
          </cell>
          <cell r="G80" t="str">
            <v>Новосибирская область</v>
          </cell>
        </row>
        <row r="81">
          <cell r="B81">
            <v>60</v>
          </cell>
          <cell r="C81">
            <v>10154047296</v>
          </cell>
          <cell r="D81">
            <v>40304</v>
          </cell>
          <cell r="E81" t="str">
            <v>ИВАНОВА Полина Андреевна</v>
          </cell>
          <cell r="F81" t="str">
            <v>2 СР</v>
          </cell>
          <cell r="G81" t="str">
            <v>Новосибирская область</v>
          </cell>
        </row>
        <row r="82">
          <cell r="B82">
            <v>61</v>
          </cell>
          <cell r="C82">
            <v>10141439926</v>
          </cell>
          <cell r="D82">
            <v>39795</v>
          </cell>
          <cell r="E82" t="str">
            <v>ГРЕЧКИН Максим Евгеньевич</v>
          </cell>
          <cell r="F82" t="str">
            <v>1 СР</v>
          </cell>
          <cell r="G82" t="str">
            <v>Новосибирская область</v>
          </cell>
        </row>
        <row r="83">
          <cell r="B83">
            <v>62</v>
          </cell>
          <cell r="C83">
            <v>10127677242</v>
          </cell>
          <cell r="D83">
            <v>39474</v>
          </cell>
          <cell r="E83" t="str">
            <v>ПОКРОВСКИЙ Владислав Михайлович</v>
          </cell>
          <cell r="F83" t="str">
            <v>1 СР</v>
          </cell>
          <cell r="G83" t="str">
            <v>Новосибирская область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(ФИНАЛ) </v>
          </cell>
        </row>
        <row r="11">
          <cell r="A11" t="str">
            <v>трек - гонка по очкам</v>
          </cell>
        </row>
        <row r="12">
          <cell r="A12" t="str">
            <v>юноши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14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103</v>
          </cell>
          <cell r="C24">
            <v>10139109296</v>
          </cell>
          <cell r="D24">
            <v>40765</v>
          </cell>
          <cell r="E24" t="str">
            <v>КЛОЧКО Алина Валерьевна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90</v>
          </cell>
          <cell r="C25">
            <v>10139109296</v>
          </cell>
          <cell r="D25">
            <v>40765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128</v>
          </cell>
          <cell r="C26">
            <v>10139109296</v>
          </cell>
          <cell r="D26">
            <v>40765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4</v>
          </cell>
          <cell r="B27">
            <v>116</v>
          </cell>
          <cell r="C27">
            <v>10139109296</v>
          </cell>
          <cell r="D27">
            <v>40765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5</v>
          </cell>
          <cell r="B28">
            <v>114</v>
          </cell>
          <cell r="C28">
            <v>10139109296</v>
          </cell>
          <cell r="D28">
            <v>40765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88</v>
          </cell>
          <cell r="C29">
            <v>10139109296</v>
          </cell>
          <cell r="D29">
            <v>40765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7</v>
          </cell>
          <cell r="B30">
            <v>92</v>
          </cell>
          <cell r="C30">
            <v>10139109296</v>
          </cell>
          <cell r="D30">
            <v>40765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A31">
            <v>8</v>
          </cell>
          <cell r="B31">
            <v>70</v>
          </cell>
          <cell r="C31">
            <v>10133869175</v>
          </cell>
          <cell r="D31">
            <v>40396</v>
          </cell>
          <cell r="E31" t="str">
            <v>ПЕРЕПЕЧИНА Евгения Михайловна</v>
          </cell>
          <cell r="F31" t="str">
            <v>1 СР</v>
          </cell>
          <cell r="G31" t="str">
            <v>Омская область</v>
          </cell>
        </row>
        <row r="32">
          <cell r="A32">
            <v>9</v>
          </cell>
          <cell r="B32">
            <v>104</v>
          </cell>
          <cell r="C32">
            <v>10139109296</v>
          </cell>
          <cell r="D32">
            <v>40765</v>
          </cell>
          <cell r="E32" t="str">
            <v>КЛОЧКО Алина Валерьевна</v>
          </cell>
          <cell r="F32" t="str">
            <v>1 СР</v>
          </cell>
          <cell r="G32" t="str">
            <v>Омская область</v>
          </cell>
        </row>
        <row r="33">
          <cell r="A33">
            <v>10</v>
          </cell>
          <cell r="B33">
            <v>83</v>
          </cell>
          <cell r="C33">
            <v>10133870084</v>
          </cell>
          <cell r="D33">
            <v>40430</v>
          </cell>
          <cell r="E33" t="str">
            <v>СТЕПАНОВА Злата Сергеевна</v>
          </cell>
          <cell r="F33" t="str">
            <v>1 СР</v>
          </cell>
          <cell r="G33" t="str">
            <v>Омская область</v>
          </cell>
        </row>
        <row r="34">
          <cell r="A34">
            <v>11</v>
          </cell>
          <cell r="B34">
            <v>84</v>
          </cell>
          <cell r="C34">
            <v>10139109296</v>
          </cell>
          <cell r="D34">
            <v>40765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5">
          <cell r="A35">
            <v>12</v>
          </cell>
          <cell r="B35">
            <v>135</v>
          </cell>
          <cell r="C35">
            <v>10139109296</v>
          </cell>
          <cell r="D35">
            <v>40765</v>
          </cell>
          <cell r="E35" t="str">
            <v>КЛОЧКО Алина Валерьевна</v>
          </cell>
          <cell r="F35" t="str">
            <v>1 СР</v>
          </cell>
          <cell r="G35" t="str">
            <v>Омская область</v>
          </cell>
        </row>
        <row r="36">
          <cell r="A36">
            <v>13</v>
          </cell>
          <cell r="B36">
            <v>131</v>
          </cell>
          <cell r="C36">
            <v>10139109296</v>
          </cell>
          <cell r="D36">
            <v>40765</v>
          </cell>
          <cell r="E36" t="str">
            <v>КЛОЧКО Алина Валерьевна</v>
          </cell>
          <cell r="F36" t="str">
            <v>1 СР</v>
          </cell>
          <cell r="G36" t="str">
            <v>Омская область</v>
          </cell>
        </row>
        <row r="37">
          <cell r="A37">
            <v>14</v>
          </cell>
          <cell r="B37">
            <v>105</v>
          </cell>
          <cell r="C37">
            <v>10139109296</v>
          </cell>
          <cell r="D37">
            <v>40765</v>
          </cell>
          <cell r="E37" t="str">
            <v>КЛОЧКО Алина Валерьевна</v>
          </cell>
          <cell r="F37" t="str">
            <v>1 СР</v>
          </cell>
          <cell r="G37" t="str">
            <v>Омская область</v>
          </cell>
        </row>
        <row r="38">
          <cell r="A38">
            <v>15</v>
          </cell>
          <cell r="B38">
            <v>129</v>
          </cell>
          <cell r="C38">
            <v>10139109296</v>
          </cell>
          <cell r="D38">
            <v>40765</v>
          </cell>
          <cell r="E38" t="str">
            <v>КЛОЧКО Алина Валерьевна</v>
          </cell>
          <cell r="F38" t="str">
            <v>1 СР</v>
          </cell>
          <cell r="G38" t="str">
            <v>Омская область</v>
          </cell>
        </row>
        <row r="39">
          <cell r="A39">
            <v>16</v>
          </cell>
          <cell r="B39">
            <v>89</v>
          </cell>
          <cell r="C39">
            <v>10139109296</v>
          </cell>
          <cell r="D39">
            <v>40765</v>
          </cell>
          <cell r="E39" t="str">
            <v>КЛОЧКО Алина Валерьевна</v>
          </cell>
          <cell r="F39" t="str">
            <v>1 СР</v>
          </cell>
          <cell r="G39" t="str">
            <v>Омская область</v>
          </cell>
        </row>
        <row r="40">
          <cell r="A40">
            <v>17</v>
          </cell>
          <cell r="B40">
            <v>87</v>
          </cell>
          <cell r="C40">
            <v>10139109296</v>
          </cell>
          <cell r="D40">
            <v>40765</v>
          </cell>
          <cell r="E40" t="str">
            <v>КЛОЧКО Алина Валерьевна</v>
          </cell>
          <cell r="F40" t="str">
            <v>1 СР</v>
          </cell>
          <cell r="G40" t="str">
            <v>Омская область</v>
          </cell>
        </row>
        <row r="41">
          <cell r="A41" t="str">
            <v>НФ</v>
          </cell>
          <cell r="B41">
            <v>86</v>
          </cell>
          <cell r="C41">
            <v>10139109296</v>
          </cell>
          <cell r="D41">
            <v>40765</v>
          </cell>
          <cell r="E41" t="str">
            <v>КЛОЧКО Алина Валерьевна</v>
          </cell>
          <cell r="F41" t="str">
            <v>1 СР</v>
          </cell>
          <cell r="G41" t="str">
            <v>Омская область</v>
          </cell>
        </row>
        <row r="42">
          <cell r="A42" t="str">
            <v>НФ</v>
          </cell>
          <cell r="B42">
            <v>130</v>
          </cell>
          <cell r="C42">
            <v>10139109296</v>
          </cell>
          <cell r="D42">
            <v>40765</v>
          </cell>
          <cell r="E42" t="str">
            <v>КЛОЧКО Алина Валерьевна</v>
          </cell>
          <cell r="F42" t="str">
            <v>1 СР</v>
          </cell>
          <cell r="G42" t="str">
            <v>Омская область</v>
          </cell>
        </row>
        <row r="43">
          <cell r="A43" t="str">
            <v>НФ</v>
          </cell>
          <cell r="B43">
            <v>118</v>
          </cell>
          <cell r="C43">
            <v>10139109296</v>
          </cell>
          <cell r="D43">
            <v>40765</v>
          </cell>
          <cell r="E43" t="str">
            <v>КЛОЧКО Алина Валерьевна</v>
          </cell>
          <cell r="F43" t="str">
            <v>1 СР</v>
          </cell>
          <cell r="G43" t="str">
            <v>Омская область</v>
          </cell>
        </row>
        <row r="45">
          <cell r="A45" t="str">
            <v>ТЕХНИЧЕСКИЙ ДЕЛЕГАТ</v>
          </cell>
          <cell r="G45" t="str">
            <v>ГЛАВНЫЙ СУДЬЯ</v>
          </cell>
        </row>
        <row r="49">
          <cell r="G49" t="str">
            <v xml:space="preserve">СТАРЧЕНКОВ С.А. (ВК, г. ОМСК) </v>
          </cell>
        </row>
      </sheetData>
      <sheetData sheetId="5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(ФИНАЛ) </v>
          </cell>
        </row>
        <row r="11">
          <cell r="A11" t="str">
            <v>трек - гонка по очкам</v>
          </cell>
        </row>
        <row r="12">
          <cell r="A12" t="str">
            <v>девушки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14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76</v>
          </cell>
          <cell r="C24">
            <v>10133681744</v>
          </cell>
          <cell r="D24">
            <v>40213</v>
          </cell>
          <cell r="E24" t="str">
            <v>ГОРОХ Кирилл Денисович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78</v>
          </cell>
          <cell r="C25">
            <v>10133791878</v>
          </cell>
          <cell r="D25">
            <v>40485</v>
          </cell>
          <cell r="E25" t="str">
            <v>ГЛЕБОВ Денис Сергеевич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132</v>
          </cell>
          <cell r="C26">
            <v>10139109296</v>
          </cell>
          <cell r="D26">
            <v>40765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4</v>
          </cell>
          <cell r="B27">
            <v>133</v>
          </cell>
          <cell r="C27">
            <v>10139109296</v>
          </cell>
          <cell r="D27">
            <v>40765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5</v>
          </cell>
          <cell r="B28">
            <v>121</v>
          </cell>
          <cell r="C28">
            <v>10139109296</v>
          </cell>
          <cell r="D28">
            <v>40765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115</v>
          </cell>
          <cell r="C29">
            <v>10139109296</v>
          </cell>
          <cell r="D29">
            <v>40765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7</v>
          </cell>
          <cell r="B30">
            <v>81</v>
          </cell>
          <cell r="C30">
            <v>10149834163</v>
          </cell>
          <cell r="D30">
            <v>40676</v>
          </cell>
          <cell r="E30" t="str">
            <v>ЯНУШКЕВИЧ Юлианна Валентиновна</v>
          </cell>
          <cell r="F30" t="str">
            <v>2 СР</v>
          </cell>
          <cell r="G30" t="str">
            <v>Омская область</v>
          </cell>
        </row>
        <row r="32">
          <cell r="A32" t="str">
            <v>ТЕХНИЧЕСКИЙ ДЕЛЕГАТ</v>
          </cell>
          <cell r="G32" t="str">
            <v>ГЛАВНЫЙ СУДЬЯ</v>
          </cell>
        </row>
        <row r="36">
          <cell r="G36" t="str">
            <v xml:space="preserve">СТАРЧЕНКОВ С.А. (ВК, г. ОМСК)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5BDA-B20E-492A-9AB8-4854610522C4}">
  <sheetPr>
    <tabColor rgb="FF0070C0"/>
  </sheetPr>
  <dimension ref="A1:O56"/>
  <sheetViews>
    <sheetView tabSelected="1" view="pageBreakPreview" zoomScale="80" zoomScaleNormal="80" zoomScaleSheetLayoutView="80" workbookViewId="0">
      <selection activeCell="C13" sqref="C13"/>
    </sheetView>
  </sheetViews>
  <sheetFormatPr defaultColWidth="9.1796875" defaultRowHeight="13" x14ac:dyDescent="0.35"/>
  <cols>
    <col min="1" max="1" width="7" style="1" customWidth="1"/>
    <col min="2" max="2" width="7.81640625" style="80" customWidth="1"/>
    <col min="3" max="3" width="15.54296875" style="80" customWidth="1"/>
    <col min="4" max="4" width="40" style="1" customWidth="1"/>
    <col min="5" max="5" width="12.81640625" style="1" customWidth="1"/>
    <col min="6" max="6" width="9.54296875" style="1" customWidth="1"/>
    <col min="7" max="7" width="29.81640625" style="1" customWidth="1"/>
    <col min="8" max="8" width="11.54296875" style="67" customWidth="1"/>
    <col min="9" max="9" width="13.1796875" style="1" customWidth="1"/>
    <col min="10" max="10" width="10.453125" style="68" customWidth="1"/>
    <col min="11" max="11" width="10.1796875" style="1" customWidth="1"/>
    <col min="12" max="12" width="15.54296875" style="1" customWidth="1"/>
    <col min="13" max="16384" width="9.1796875" style="1"/>
  </cols>
  <sheetData>
    <row r="1" spans="1:13" ht="18.649999999999999" customHeight="1" x14ac:dyDescent="0.3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3" ht="18.649999999999999" customHeight="1" x14ac:dyDescent="0.3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ht="18.649999999999999" customHeight="1" x14ac:dyDescent="0.3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ht="18.649999999999999" customHeight="1" x14ac:dyDescent="0.3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ht="18.649999999999999" customHeight="1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3" s="2" customFormat="1" ht="28.5" x14ac:dyDescent="0.3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3" s="2" customFormat="1" ht="18" customHeight="1" thickBot="1" x14ac:dyDescent="0.4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s="2" customFormat="1" ht="18" hidden="1" customHeight="1" thickTop="1" thickBot="1" x14ac:dyDescent="0.4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3" s="2" customFormat="1" ht="17.5" customHeight="1" thickTop="1" x14ac:dyDescent="0.35">
      <c r="A9" s="126" t="s">
        <v>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/>
    </row>
    <row r="10" spans="1:13" ht="20.25" customHeight="1" x14ac:dyDescent="0.35">
      <c r="A10" s="129" t="s">
        <v>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1"/>
    </row>
    <row r="11" spans="1:13" ht="19.5" customHeight="1" x14ac:dyDescent="0.35">
      <c r="A11" s="129" t="s">
        <v>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1"/>
    </row>
    <row r="12" spans="1:13" ht="15.75" customHeight="1" x14ac:dyDescent="0.35">
      <c r="A12" s="3"/>
      <c r="B12" s="4"/>
      <c r="C12" s="4"/>
      <c r="D12" s="4"/>
      <c r="E12" s="4"/>
      <c r="F12" s="4"/>
      <c r="G12" s="4"/>
      <c r="H12" s="5"/>
      <c r="I12" s="4"/>
      <c r="J12" s="6"/>
      <c r="K12" s="4"/>
      <c r="L12" s="7"/>
    </row>
    <row r="13" spans="1:13" ht="14.5" x14ac:dyDescent="0.3">
      <c r="A13" s="8" t="s">
        <v>5</v>
      </c>
      <c r="B13" s="9"/>
      <c r="C13" s="9"/>
      <c r="D13" s="10"/>
      <c r="E13" s="11"/>
      <c r="F13" s="11"/>
      <c r="G13" s="11" t="s">
        <v>6</v>
      </c>
      <c r="H13" s="12"/>
      <c r="I13" s="13"/>
      <c r="J13" s="14"/>
      <c r="K13" s="15"/>
      <c r="L13" s="16" t="s">
        <v>7</v>
      </c>
    </row>
    <row r="14" spans="1:13" ht="14.5" x14ac:dyDescent="0.35">
      <c r="A14" s="17" t="s">
        <v>8</v>
      </c>
      <c r="B14" s="18"/>
      <c r="C14" s="18"/>
      <c r="D14" s="19"/>
      <c r="E14" s="19"/>
      <c r="F14" s="19"/>
      <c r="G14" s="19" t="s">
        <v>9</v>
      </c>
      <c r="H14" s="20"/>
      <c r="I14" s="21"/>
      <c r="J14" s="22"/>
      <c r="K14" s="23"/>
      <c r="L14" s="24" t="s">
        <v>10</v>
      </c>
    </row>
    <row r="15" spans="1:13" ht="14.5" x14ac:dyDescent="0.35">
      <c r="A15" s="109" t="s">
        <v>11</v>
      </c>
      <c r="B15" s="110"/>
      <c r="C15" s="110"/>
      <c r="D15" s="110"/>
      <c r="E15" s="110"/>
      <c r="F15" s="132"/>
      <c r="G15" s="111" t="s">
        <v>12</v>
      </c>
      <c r="H15" s="110"/>
      <c r="I15" s="110"/>
      <c r="J15" s="110"/>
      <c r="K15" s="110"/>
      <c r="L15" s="112"/>
      <c r="M15" s="25"/>
    </row>
    <row r="16" spans="1:13" ht="14.5" x14ac:dyDescent="0.35">
      <c r="A16" s="26" t="s">
        <v>13</v>
      </c>
      <c r="B16" s="27"/>
      <c r="C16" s="27"/>
      <c r="D16" s="28"/>
      <c r="E16" s="29"/>
      <c r="F16" s="28"/>
      <c r="G16" s="30" t="s">
        <v>14</v>
      </c>
      <c r="H16" s="31"/>
      <c r="I16" s="113"/>
      <c r="J16" s="113"/>
      <c r="K16" s="113"/>
      <c r="L16" s="114"/>
      <c r="M16" s="32"/>
    </row>
    <row r="17" spans="1:15" ht="14.5" x14ac:dyDescent="0.35">
      <c r="A17" s="26" t="s">
        <v>15</v>
      </c>
      <c r="B17" s="27"/>
      <c r="C17" s="27"/>
      <c r="D17" s="33"/>
      <c r="E17" s="34"/>
      <c r="F17" s="35" t="s">
        <v>16</v>
      </c>
      <c r="G17" s="30" t="s">
        <v>17</v>
      </c>
      <c r="H17" s="31"/>
      <c r="I17" s="36"/>
      <c r="J17" s="37"/>
      <c r="K17" s="38"/>
      <c r="L17" s="39"/>
      <c r="M17" s="32"/>
    </row>
    <row r="18" spans="1:15" ht="14.5" x14ac:dyDescent="0.35">
      <c r="A18" s="26" t="s">
        <v>18</v>
      </c>
      <c r="B18" s="27"/>
      <c r="C18" s="27"/>
      <c r="D18" s="33"/>
      <c r="E18" s="34"/>
      <c r="F18" s="35" t="s">
        <v>19</v>
      </c>
      <c r="G18" s="40" t="s">
        <v>20</v>
      </c>
      <c r="H18" s="31"/>
      <c r="I18" s="36"/>
      <c r="J18" s="37"/>
      <c r="K18" s="38"/>
      <c r="L18" s="39"/>
      <c r="M18" s="32"/>
    </row>
    <row r="19" spans="1:15" ht="15" thickBot="1" x14ac:dyDescent="0.4">
      <c r="A19" s="26" t="s">
        <v>21</v>
      </c>
      <c r="B19" s="41"/>
      <c r="C19" s="41"/>
      <c r="D19" s="42"/>
      <c r="F19" s="35" t="s">
        <v>22</v>
      </c>
      <c r="G19" s="40" t="s">
        <v>23</v>
      </c>
      <c r="H19" s="31"/>
      <c r="I19" s="36"/>
      <c r="J19" s="37"/>
      <c r="K19" s="38"/>
      <c r="L19" s="43" t="s">
        <v>24</v>
      </c>
      <c r="M19" s="32"/>
      <c r="O19" s="35"/>
    </row>
    <row r="20" spans="1:15" ht="14" thickTop="1" thickBot="1" x14ac:dyDescent="0.4">
      <c r="A20" s="44"/>
      <c r="B20" s="45"/>
      <c r="C20" s="45"/>
      <c r="D20" s="46"/>
      <c r="E20" s="46"/>
      <c r="F20" s="46"/>
      <c r="G20" s="46"/>
      <c r="H20" s="47"/>
      <c r="I20" s="48"/>
      <c r="J20" s="49"/>
      <c r="K20" s="48"/>
      <c r="L20" s="50"/>
    </row>
    <row r="21" spans="1:15" s="51" customFormat="1" ht="19.5" customHeight="1" thickTop="1" x14ac:dyDescent="0.35">
      <c r="A21" s="115" t="s">
        <v>25</v>
      </c>
      <c r="B21" s="117" t="s">
        <v>26</v>
      </c>
      <c r="C21" s="117" t="s">
        <v>27</v>
      </c>
      <c r="D21" s="117" t="s">
        <v>28</v>
      </c>
      <c r="E21" s="117" t="s">
        <v>29</v>
      </c>
      <c r="F21" s="117" t="s">
        <v>30</v>
      </c>
      <c r="G21" s="119" t="s">
        <v>31</v>
      </c>
      <c r="H21" s="121" t="s">
        <v>32</v>
      </c>
      <c r="I21" s="123" t="s">
        <v>33</v>
      </c>
      <c r="J21" s="103" t="s">
        <v>34</v>
      </c>
      <c r="K21" s="105" t="s">
        <v>35</v>
      </c>
      <c r="L21" s="107" t="s">
        <v>36</v>
      </c>
    </row>
    <row r="22" spans="1:15" s="51" customFormat="1" ht="19.5" customHeight="1" thickBot="1" x14ac:dyDescent="0.4">
      <c r="A22" s="116"/>
      <c r="B22" s="118"/>
      <c r="C22" s="118"/>
      <c r="D22" s="118"/>
      <c r="E22" s="118"/>
      <c r="F22" s="118"/>
      <c r="G22" s="120"/>
      <c r="H22" s="122"/>
      <c r="I22" s="124"/>
      <c r="J22" s="104"/>
      <c r="K22" s="106"/>
      <c r="L22" s="108"/>
    </row>
    <row r="23" spans="1:15" s="62" customFormat="1" ht="22" customHeight="1" thickTop="1" x14ac:dyDescent="0.35">
      <c r="A23" s="52">
        <v>1</v>
      </c>
      <c r="B23" s="53">
        <v>83</v>
      </c>
      <c r="C23" s="54">
        <f>VLOOKUP(B23,[1]список!_xlnm.Print_Area,3)</f>
        <v>10133870084</v>
      </c>
      <c r="D23" s="54" t="str">
        <f>VLOOKUP(B23,[1]список!_xlnm.Print_Area,2)</f>
        <v>СТЕПАНОВА Злата Сергеевна</v>
      </c>
      <c r="E23" s="55">
        <f>VLOOKUP(B23,[1]список!_xlnm.Print_Area,4)</f>
        <v>40430</v>
      </c>
      <c r="F23" s="54" t="str">
        <f>VLOOKUP(B23,[1]список!_xlnm.Print_Area,5)</f>
        <v>1 СР</v>
      </c>
      <c r="G23" s="56" t="str">
        <f>VLOOKUP(B23,[1]список!_xlnm.Print_Area,6)</f>
        <v>Омская область</v>
      </c>
      <c r="H23" s="57">
        <v>1.9571874999999999E-2</v>
      </c>
      <c r="I23" s="58"/>
      <c r="J23" s="59">
        <f>0.625/(H23/1)</f>
        <v>31.933578157432542</v>
      </c>
      <c r="K23" s="60"/>
      <c r="L23" s="61"/>
    </row>
    <row r="24" spans="1:15" s="65" customFormat="1" ht="22" customHeight="1" x14ac:dyDescent="0.35">
      <c r="A24" s="52">
        <v>2</v>
      </c>
      <c r="B24" s="53">
        <v>70</v>
      </c>
      <c r="C24" s="54">
        <f>VLOOKUP(B24,[1]список!_xlnm.Print_Area,3)</f>
        <v>10133869175</v>
      </c>
      <c r="D24" s="54" t="str">
        <f>VLOOKUP(B24,[1]список!_xlnm.Print_Area,2)</f>
        <v>ПЕРЕПЕЧИНА Евгения Михайловна</v>
      </c>
      <c r="E24" s="55">
        <f>VLOOKUP(B24,[1]список!_xlnm.Print_Area,4)</f>
        <v>40396</v>
      </c>
      <c r="F24" s="54" t="str">
        <f>VLOOKUP(B24,[1]список!_xlnm.Print_Area,5)</f>
        <v>1 СР</v>
      </c>
      <c r="G24" s="56" t="str">
        <f>VLOOKUP(B24,[1]список!_xlnm.Print_Area,6)</f>
        <v>Омская область</v>
      </c>
      <c r="H24" s="57">
        <v>1.9795601851851852E-2</v>
      </c>
      <c r="I24" s="63">
        <f>H24-H$23</f>
        <v>2.2372685185185343E-4</v>
      </c>
      <c r="J24" s="59">
        <f t="shared" ref="J24:J35" si="0">0.625/(H24/1)</f>
        <v>31.572669761567873</v>
      </c>
      <c r="K24" s="53"/>
      <c r="L24" s="64"/>
    </row>
    <row r="25" spans="1:15" s="65" customFormat="1" ht="22" customHeight="1" x14ac:dyDescent="0.35">
      <c r="A25" s="66">
        <v>3</v>
      </c>
      <c r="B25" s="53">
        <v>33</v>
      </c>
      <c r="C25" s="54">
        <f>VLOOKUP(B25,[1]список!_xlnm.Print_Area,3)</f>
        <v>10146046315</v>
      </c>
      <c r="D25" s="54" t="str">
        <f>VLOOKUP(B25,[1]список!_xlnm.Print_Area,2)</f>
        <v>СЕРГЕЕВА София Александровна</v>
      </c>
      <c r="E25" s="55">
        <f>VLOOKUP(B25,[1]список!_xlnm.Print_Area,4)</f>
        <v>40493</v>
      </c>
      <c r="F25" s="54" t="str">
        <f>VLOOKUP(B25,[1]список!_xlnm.Print_Area,5)</f>
        <v>1 СР</v>
      </c>
      <c r="G25" s="56" t="str">
        <f>VLOOKUP(B25,[1]список!_xlnm.Print_Area,6)</f>
        <v>Новосибирская область</v>
      </c>
      <c r="H25" s="57">
        <v>1.989386574074074E-2</v>
      </c>
      <c r="I25" s="63">
        <f t="shared" ref="I25:I35" si="1">H25-H$23</f>
        <v>3.2199074074074074E-4</v>
      </c>
      <c r="J25" s="59">
        <f t="shared" si="0"/>
        <v>31.416719512691774</v>
      </c>
      <c r="K25" s="53"/>
      <c r="L25" s="64"/>
    </row>
    <row r="26" spans="1:15" s="65" customFormat="1" ht="22" customHeight="1" x14ac:dyDescent="0.35">
      <c r="A26" s="52">
        <v>4</v>
      </c>
      <c r="B26" s="53">
        <v>4</v>
      </c>
      <c r="C26" s="54">
        <f>VLOOKUP(B26,[1]список!_xlnm.Print_Area,3)</f>
        <v>10149843863</v>
      </c>
      <c r="D26" s="54" t="str">
        <f>VLOOKUP(B26,[1]список!_xlnm.Print_Area,2)</f>
        <v>ЕФРЕМОВА Карина Владимировна</v>
      </c>
      <c r="E26" s="55">
        <f>VLOOKUP(B26,[1]список!_xlnm.Print_Area,4)</f>
        <v>40297</v>
      </c>
      <c r="F26" s="54" t="str">
        <f>VLOOKUP(B26,[1]список!_xlnm.Print_Area,5)</f>
        <v>КМС</v>
      </c>
      <c r="G26" s="56" t="str">
        <f>VLOOKUP(B26,[1]список!_xlnm.Print_Area,6)</f>
        <v>Кемеровская область</v>
      </c>
      <c r="H26" s="57">
        <v>2.080162037037037E-2</v>
      </c>
      <c r="I26" s="63">
        <f t="shared" si="1"/>
        <v>1.2297453703703706E-3</v>
      </c>
      <c r="J26" s="59">
        <f t="shared" si="0"/>
        <v>30.0457362874598</v>
      </c>
      <c r="K26" s="53"/>
      <c r="L26" s="64"/>
    </row>
    <row r="27" spans="1:15" s="65" customFormat="1" ht="22" customHeight="1" x14ac:dyDescent="0.35">
      <c r="A27" s="66">
        <v>5</v>
      </c>
      <c r="B27" s="53">
        <v>48</v>
      </c>
      <c r="C27" s="54">
        <f>VLOOKUP(B27,[1]список!_xlnm.Print_Area,3)</f>
        <v>10143130554</v>
      </c>
      <c r="D27" s="54" t="str">
        <f>VLOOKUP(B27,[1]список!_xlnm.Print_Area,2)</f>
        <v>РУДЕНКО Маргарита Андреевна</v>
      </c>
      <c r="E27" s="55">
        <f>VLOOKUP(B27,[1]список!_xlnm.Print_Area,4)</f>
        <v>40394</v>
      </c>
      <c r="F27" s="54" t="str">
        <f>VLOOKUP(B27,[1]список!_xlnm.Print_Area,5)</f>
        <v>КМС</v>
      </c>
      <c r="G27" s="56" t="str">
        <f>VLOOKUP(B27,[1]список!_xlnm.Print_Area,6)</f>
        <v>Новосибирская область</v>
      </c>
      <c r="H27" s="57">
        <v>2.1409143518518515E-2</v>
      </c>
      <c r="I27" s="63">
        <f t="shared" si="1"/>
        <v>1.8372685185185159E-3</v>
      </c>
      <c r="J27" s="59">
        <f t="shared" si="0"/>
        <v>29.193134207325318</v>
      </c>
      <c r="K27" s="53"/>
      <c r="L27" s="64"/>
    </row>
    <row r="28" spans="1:15" s="65" customFormat="1" ht="22" customHeight="1" x14ac:dyDescent="0.35">
      <c r="A28" s="52">
        <v>6</v>
      </c>
      <c r="B28" s="53">
        <v>81</v>
      </c>
      <c r="C28" s="54">
        <f>VLOOKUP(B28,[1]список!_xlnm.Print_Area,3)</f>
        <v>10149834163</v>
      </c>
      <c r="D28" s="54" t="str">
        <f>VLOOKUP(B28,[1]список!_xlnm.Print_Area,2)</f>
        <v>ЯНУШКЕВИЧ Юлианна Валентиновна</v>
      </c>
      <c r="E28" s="55">
        <f>VLOOKUP(B28,[1]список!_xlnm.Print_Area,4)</f>
        <v>40676</v>
      </c>
      <c r="F28" s="54" t="str">
        <f>VLOOKUP(B28,[1]список!_xlnm.Print_Area,5)</f>
        <v>2 СР</v>
      </c>
      <c r="G28" s="56" t="str">
        <f>VLOOKUP(B28,[1]список!_xlnm.Print_Area,6)</f>
        <v>Омская область</v>
      </c>
      <c r="H28" s="57">
        <v>2.1510995370370368E-2</v>
      </c>
      <c r="I28" s="63">
        <f t="shared" si="1"/>
        <v>1.9391203703703688E-3</v>
      </c>
      <c r="J28" s="59">
        <f t="shared" si="0"/>
        <v>29.054908396330475</v>
      </c>
      <c r="K28" s="53"/>
      <c r="L28" s="64"/>
    </row>
    <row r="29" spans="1:15" s="65" customFormat="1" ht="22" customHeight="1" x14ac:dyDescent="0.35">
      <c r="A29" s="66">
        <v>7</v>
      </c>
      <c r="B29" s="53">
        <v>84</v>
      </c>
      <c r="C29" s="54">
        <f>VLOOKUP(B29,[1]список!_xlnm.Print_Area,3)</f>
        <v>10139109296</v>
      </c>
      <c r="D29" s="54" t="str">
        <f>VLOOKUP(B29,[1]список!_xlnm.Print_Area,2)</f>
        <v>КЛОЧКО Алина Валерьевна</v>
      </c>
      <c r="E29" s="55">
        <f>VLOOKUP(B29,[1]список!_xlnm.Print_Area,4)</f>
        <v>40765</v>
      </c>
      <c r="F29" s="54" t="str">
        <f>VLOOKUP(B29,[1]список!_xlnm.Print_Area,5)</f>
        <v>1 СР</v>
      </c>
      <c r="G29" s="56" t="str">
        <f>VLOOKUP(B29,[1]список!_xlnm.Print_Area,6)</f>
        <v>Омская область</v>
      </c>
      <c r="H29" s="57">
        <v>2.1679282407407408E-2</v>
      </c>
      <c r="I29" s="63">
        <f t="shared" si="1"/>
        <v>2.1074074074074085E-3</v>
      </c>
      <c r="J29" s="59">
        <f t="shared" si="0"/>
        <v>28.829367515709336</v>
      </c>
      <c r="K29" s="53"/>
      <c r="L29" s="64"/>
    </row>
    <row r="30" spans="1:15" s="65" customFormat="1" ht="22" customHeight="1" x14ac:dyDescent="0.35">
      <c r="A30" s="52">
        <v>8</v>
      </c>
      <c r="B30" s="53">
        <v>71</v>
      </c>
      <c r="C30" s="54">
        <f>VLOOKUP(B30,[1]список!_xlnm.Print_Area,3)</f>
        <v>10142735581</v>
      </c>
      <c r="D30" s="54" t="str">
        <f>VLOOKUP(B30,[1]список!_xlnm.Print_Area,2)</f>
        <v>МАТУСЯ Дарья Кирилловна</v>
      </c>
      <c r="E30" s="55">
        <f>VLOOKUP(B30,[1]список!_xlnm.Print_Area,4)</f>
        <v>40182</v>
      </c>
      <c r="F30" s="54" t="str">
        <f>VLOOKUP(B30,[1]список!_xlnm.Print_Area,5)</f>
        <v>2 СР</v>
      </c>
      <c r="G30" s="56" t="str">
        <f>VLOOKUP(B30,[1]список!_xlnm.Print_Area,6)</f>
        <v>Омская область</v>
      </c>
      <c r="H30" s="57">
        <v>2.2086111111111112E-2</v>
      </c>
      <c r="I30" s="63">
        <f t="shared" si="1"/>
        <v>2.5142361111111129E-3</v>
      </c>
      <c r="J30" s="59">
        <f t="shared" si="0"/>
        <v>28.298327254433403</v>
      </c>
      <c r="K30" s="53"/>
      <c r="L30" s="64"/>
    </row>
    <row r="31" spans="1:15" s="65" customFormat="1" ht="22" customHeight="1" x14ac:dyDescent="0.35">
      <c r="A31" s="66">
        <v>9</v>
      </c>
      <c r="B31" s="53">
        <v>59</v>
      </c>
      <c r="C31" s="54">
        <f>VLOOKUP(B31,[1]список!_xlnm.Print_Area,3)</f>
        <v>10154047300</v>
      </c>
      <c r="D31" s="54" t="str">
        <f>VLOOKUP(B31,[1]список!_xlnm.Print_Area,2)</f>
        <v>ТИМОШЕНКО Александра Михайловна</v>
      </c>
      <c r="E31" s="55">
        <f>VLOOKUP(B31,[1]список!_xlnm.Print_Area,4)</f>
        <v>40422</v>
      </c>
      <c r="F31" s="54" t="str">
        <f>VLOOKUP(B31,[1]список!_xlnm.Print_Area,5)</f>
        <v>2 СР</v>
      </c>
      <c r="G31" s="56" t="str">
        <f>VLOOKUP(B31,[1]список!_xlnm.Print_Area,6)</f>
        <v>Новосибирская область</v>
      </c>
      <c r="H31" s="57">
        <v>2.242835648148148E-2</v>
      </c>
      <c r="I31" s="63">
        <f t="shared" si="1"/>
        <v>2.8564814814814807E-3</v>
      </c>
      <c r="J31" s="59">
        <f t="shared" si="0"/>
        <v>27.866509100479409</v>
      </c>
      <c r="K31" s="53"/>
      <c r="L31" s="64"/>
    </row>
    <row r="32" spans="1:15" s="65" customFormat="1" ht="22" customHeight="1" x14ac:dyDescent="0.35">
      <c r="A32" s="52">
        <v>10</v>
      </c>
      <c r="B32" s="53">
        <v>34</v>
      </c>
      <c r="C32" s="54">
        <f>VLOOKUP(B32,[1]список!_xlnm.Print_Area,3)</f>
        <v>10156861411</v>
      </c>
      <c r="D32" s="54" t="str">
        <f>VLOOKUP(B32,[1]список!_xlnm.Print_Area,2)</f>
        <v>АНДРОНОВА Валерия Владимировна</v>
      </c>
      <c r="E32" s="55">
        <f>VLOOKUP(B32,[1]список!_xlnm.Print_Area,4)</f>
        <v>40605</v>
      </c>
      <c r="F32" s="54" t="str">
        <f>VLOOKUP(B32,[1]список!_xlnm.Print_Area,5)</f>
        <v>2 СР</v>
      </c>
      <c r="G32" s="56" t="str">
        <f>VLOOKUP(B32,[1]список!_xlnm.Print_Area,6)</f>
        <v>Новосибирская область</v>
      </c>
      <c r="H32" s="57">
        <v>2.2507986111111111E-2</v>
      </c>
      <c r="I32" s="63">
        <f t="shared" si="1"/>
        <v>2.9361111111111116E-3</v>
      </c>
      <c r="J32" s="59">
        <f t="shared" si="0"/>
        <v>27.767921879579781</v>
      </c>
      <c r="K32" s="53"/>
      <c r="L32" s="64"/>
    </row>
    <row r="33" spans="1:14" s="65" customFormat="1" ht="22" customHeight="1" x14ac:dyDescent="0.35">
      <c r="A33" s="66">
        <v>11</v>
      </c>
      <c r="B33" s="53">
        <v>60</v>
      </c>
      <c r="C33" s="54">
        <f>VLOOKUP(B33,[1]список!_xlnm.Print_Area,3)</f>
        <v>10154047296</v>
      </c>
      <c r="D33" s="54" t="str">
        <f>VLOOKUP(B33,[1]список!_xlnm.Print_Area,2)</f>
        <v>ИВАНОВА Полина Андреевна</v>
      </c>
      <c r="E33" s="55">
        <f>VLOOKUP(B33,[1]список!_xlnm.Print_Area,4)</f>
        <v>40304</v>
      </c>
      <c r="F33" s="54" t="str">
        <f>VLOOKUP(B33,[1]список!_xlnm.Print_Area,5)</f>
        <v>2 СР</v>
      </c>
      <c r="G33" s="56" t="str">
        <f>VLOOKUP(B33,[1]список!_xlnm.Print_Area,6)</f>
        <v>Новосибирская область</v>
      </c>
      <c r="H33" s="57">
        <v>2.4677199074074077E-2</v>
      </c>
      <c r="I33" s="63">
        <f t="shared" si="1"/>
        <v>5.1053240740740781E-3</v>
      </c>
      <c r="J33" s="59">
        <f t="shared" si="0"/>
        <v>25.327023465018218</v>
      </c>
      <c r="K33" s="53"/>
      <c r="L33" s="64"/>
    </row>
    <row r="34" spans="1:14" s="65" customFormat="1" ht="22" customHeight="1" x14ac:dyDescent="0.35">
      <c r="A34" s="52">
        <v>12</v>
      </c>
      <c r="B34" s="53">
        <v>35</v>
      </c>
      <c r="C34" s="54">
        <f>VLOOKUP(B34,[1]список!_xlnm.Print_Area,3)</f>
        <v>10153618678</v>
      </c>
      <c r="D34" s="54" t="str">
        <f>VLOOKUP(B34,[1]список!_xlnm.Print_Area,2)</f>
        <v>СТУДЕНКОВА Ярослава Петровна</v>
      </c>
      <c r="E34" s="55">
        <f>VLOOKUP(B34,[1]список!_xlnm.Print_Area,4)</f>
        <v>40520</v>
      </c>
      <c r="F34" s="54" t="str">
        <f>VLOOKUP(B34,[1]список!_xlnm.Print_Area,5)</f>
        <v>2 СР</v>
      </c>
      <c r="G34" s="56" t="str">
        <f>VLOOKUP(B34,[1]список!_xlnm.Print_Area,6)</f>
        <v>Новосибирская область</v>
      </c>
      <c r="H34" s="57">
        <v>2.4960648148148148E-2</v>
      </c>
      <c r="I34" s="63">
        <f t="shared" si="1"/>
        <v>5.3887731481481495E-3</v>
      </c>
      <c r="J34" s="59">
        <f t="shared" si="0"/>
        <v>25.039413892237782</v>
      </c>
      <c r="K34" s="53"/>
      <c r="L34" s="64"/>
    </row>
    <row r="35" spans="1:14" s="65" customFormat="1" ht="22" customHeight="1" x14ac:dyDescent="0.35">
      <c r="A35" s="66">
        <v>13</v>
      </c>
      <c r="B35" s="53">
        <v>26</v>
      </c>
      <c r="C35" s="54">
        <f>VLOOKUP(B35,[1]список!_xlnm.Print_Area,3)</f>
        <v>10164839457</v>
      </c>
      <c r="D35" s="54" t="str">
        <f>VLOOKUP(B35,[1]список!_xlnm.Print_Area,2)</f>
        <v>КИШЛАРЬ Ева Станиславовна</v>
      </c>
      <c r="E35" s="55">
        <f>VLOOKUP(B35,[1]список!_xlnm.Print_Area,4)</f>
        <v>40456</v>
      </c>
      <c r="F35" s="54" t="str">
        <f>VLOOKUP(B35,[1]список!_xlnm.Print_Area,5)</f>
        <v>2 СР</v>
      </c>
      <c r="G35" s="56" t="str">
        <f>VLOOKUP(B35,[1]список!_xlnm.Print_Area,6)</f>
        <v>Новосибирская область</v>
      </c>
      <c r="H35" s="57">
        <v>2.7070833333333332E-2</v>
      </c>
      <c r="I35" s="63">
        <f t="shared" si="1"/>
        <v>7.4989583333333332E-3</v>
      </c>
      <c r="J35" s="59">
        <f t="shared" si="0"/>
        <v>23.087578882561182</v>
      </c>
      <c r="K35" s="53"/>
      <c r="L35" s="64"/>
    </row>
    <row r="36" spans="1:14" s="65" customFormat="1" ht="22" customHeight="1" x14ac:dyDescent="0.35">
      <c r="A36" s="52" t="s">
        <v>37</v>
      </c>
      <c r="B36" s="53">
        <v>47</v>
      </c>
      <c r="C36" s="54">
        <f>VLOOKUP(B36,[1]список!_xlnm.Print_Area,3)</f>
        <v>10143131665</v>
      </c>
      <c r="D36" s="54" t="str">
        <f>VLOOKUP(B36,[1]список!_xlnm.Print_Area,2)</f>
        <v>ЛИПАТНИКОВА Яна Романовна</v>
      </c>
      <c r="E36" s="55">
        <f>VLOOKUP(B36,[1]список!_xlnm.Print_Area,4)</f>
        <v>40346</v>
      </c>
      <c r="F36" s="54" t="str">
        <f>VLOOKUP(B36,[1]список!_xlnm.Print_Area,5)</f>
        <v>КМС</v>
      </c>
      <c r="G36" s="56" t="str">
        <f>VLOOKUP(B36,[1]список!_xlnm.Print_Area,6)</f>
        <v>Новосибирская область</v>
      </c>
      <c r="H36" s="57"/>
      <c r="I36" s="63"/>
      <c r="J36" s="59"/>
      <c r="K36" s="53"/>
      <c r="L36" s="64"/>
    </row>
    <row r="37" spans="1:14" ht="11" customHeight="1" x14ac:dyDescent="0.35">
      <c r="A37" s="99"/>
      <c r="B37" s="100"/>
      <c r="C37" s="100"/>
      <c r="D37" s="100"/>
      <c r="E37" s="100"/>
      <c r="F37" s="100"/>
      <c r="G37" s="100"/>
      <c r="L37" s="7"/>
    </row>
    <row r="38" spans="1:14" s="70" customFormat="1" ht="15.5" customHeight="1" x14ac:dyDescent="0.35">
      <c r="A38" s="109" t="s">
        <v>38</v>
      </c>
      <c r="B38" s="110"/>
      <c r="C38" s="110"/>
      <c r="D38" s="110"/>
      <c r="E38" s="110"/>
      <c r="F38" s="110"/>
      <c r="G38" s="111" t="s">
        <v>39</v>
      </c>
      <c r="H38" s="110"/>
      <c r="I38" s="110"/>
      <c r="J38" s="110"/>
      <c r="K38" s="110"/>
      <c r="L38" s="112"/>
      <c r="M38" s="69"/>
      <c r="N38" s="69"/>
    </row>
    <row r="39" spans="1:14" ht="14.5" x14ac:dyDescent="0.35">
      <c r="A39" s="71" t="s">
        <v>40</v>
      </c>
      <c r="B39" s="72"/>
      <c r="C39" s="72"/>
      <c r="D39" s="72"/>
      <c r="E39" s="72"/>
      <c r="F39" s="72"/>
      <c r="G39" s="72" t="s">
        <v>41</v>
      </c>
      <c r="H39" s="72"/>
      <c r="I39" s="73" cm="1">
        <f t="array" ref="I39">SUM(1/COUNTIF(G23:G36,G23:G36))</f>
        <v>3</v>
      </c>
      <c r="J39" s="72"/>
      <c r="K39" s="72" t="s">
        <v>42</v>
      </c>
      <c r="L39" s="74">
        <f>COUNTIF(F$21:F36,"ЗМС")</f>
        <v>0</v>
      </c>
      <c r="M39" s="75"/>
      <c r="N39" s="75"/>
    </row>
    <row r="40" spans="1:14" ht="14.5" x14ac:dyDescent="0.35">
      <c r="A40" s="71" t="s">
        <v>43</v>
      </c>
      <c r="B40" s="72"/>
      <c r="C40" s="72"/>
      <c r="D40" s="72"/>
      <c r="E40" s="72"/>
      <c r="F40" s="72"/>
      <c r="G40" s="72" t="s">
        <v>44</v>
      </c>
      <c r="H40" s="72"/>
      <c r="I40" s="73" cm="1">
        <f t="array" ref="I40">SUM(1/COUNTIF(A23:A36,A23:A36))</f>
        <v>14</v>
      </c>
      <c r="J40" s="72"/>
      <c r="K40" s="72" t="s">
        <v>45</v>
      </c>
      <c r="L40" s="74">
        <f>COUNTIF(F$21:F36,"МСМК")</f>
        <v>0</v>
      </c>
      <c r="M40" s="75"/>
      <c r="N40" s="75"/>
    </row>
    <row r="41" spans="1:14" ht="14.5" x14ac:dyDescent="0.35">
      <c r="A41" s="71" t="s">
        <v>46</v>
      </c>
      <c r="B41" s="72"/>
      <c r="C41" s="72"/>
      <c r="D41" s="72"/>
      <c r="E41" s="72"/>
      <c r="F41" s="72"/>
      <c r="G41" s="72" t="s">
        <v>47</v>
      </c>
      <c r="H41" s="72"/>
      <c r="I41" s="73" cm="1">
        <f t="array" ref="I41">SUM(1/COUNTIF(A23:A36,A23:A36))</f>
        <v>14</v>
      </c>
      <c r="J41" s="72"/>
      <c r="K41" s="72" t="s">
        <v>48</v>
      </c>
      <c r="L41" s="74">
        <f>COUNTIF(F$21:F36,"МС")</f>
        <v>0</v>
      </c>
      <c r="M41" s="75"/>
      <c r="N41" s="75"/>
    </row>
    <row r="42" spans="1:14" ht="14.5" x14ac:dyDescent="0.35">
      <c r="A42" s="71" t="s">
        <v>49</v>
      </c>
      <c r="B42" s="72"/>
      <c r="C42" s="72"/>
      <c r="D42" s="72"/>
      <c r="E42" s="72"/>
      <c r="F42" s="72"/>
      <c r="G42" s="72" t="s">
        <v>50</v>
      </c>
      <c r="H42" s="72"/>
      <c r="I42" s="73">
        <v>13</v>
      </c>
      <c r="J42" s="72"/>
      <c r="K42" s="72" t="s">
        <v>51</v>
      </c>
      <c r="L42" s="74">
        <f>COUNTIF(F$21:F36,"КМС")</f>
        <v>3</v>
      </c>
      <c r="M42" s="75"/>
      <c r="N42" s="75"/>
    </row>
    <row r="43" spans="1:14" ht="14.5" x14ac:dyDescent="0.35">
      <c r="A43" s="71"/>
      <c r="B43" s="72"/>
      <c r="C43" s="72"/>
      <c r="D43" s="72"/>
      <c r="E43" s="72"/>
      <c r="F43" s="72"/>
      <c r="G43" s="76" t="s">
        <v>52</v>
      </c>
      <c r="H43" s="76"/>
      <c r="I43" s="77" t="s">
        <v>53</v>
      </c>
      <c r="J43" s="76"/>
      <c r="K43" s="76" t="s">
        <v>54</v>
      </c>
      <c r="L43" s="74">
        <f>COUNTIF(F$21:F36,"1 СР")</f>
        <v>4</v>
      </c>
      <c r="M43" s="76"/>
      <c r="N43" s="76"/>
    </row>
    <row r="44" spans="1:14" ht="14.5" x14ac:dyDescent="0.35">
      <c r="A44" s="78"/>
      <c r="B44" s="73"/>
      <c r="C44" s="73"/>
      <c r="D44" s="73"/>
      <c r="E44" s="73"/>
      <c r="F44" s="73"/>
      <c r="G44" s="72" t="s">
        <v>55</v>
      </c>
      <c r="H44" s="72"/>
      <c r="I44" s="73">
        <f>COUNTIF(A$21:A36,"НФ")</f>
        <v>1</v>
      </c>
      <c r="J44" s="72"/>
      <c r="K44" s="72" t="s">
        <v>56</v>
      </c>
      <c r="L44" s="74">
        <f>COUNTIF(F$21:F36,"2 СР")</f>
        <v>7</v>
      </c>
      <c r="M44" s="75"/>
      <c r="N44" s="75"/>
    </row>
    <row r="45" spans="1:14" ht="14.5" x14ac:dyDescent="0.35">
      <c r="A45" s="78"/>
      <c r="B45" s="73"/>
      <c r="C45" s="73"/>
      <c r="D45" s="73"/>
      <c r="E45" s="73"/>
      <c r="F45" s="73"/>
      <c r="G45" s="76" t="s">
        <v>57</v>
      </c>
      <c r="H45" s="76"/>
      <c r="I45" s="73">
        <f>COUNTIF(A$21:A37,"ДСКВ")</f>
        <v>0</v>
      </c>
      <c r="J45" s="76"/>
      <c r="K45" s="76" t="s">
        <v>58</v>
      </c>
      <c r="L45" s="74">
        <f>COUNTIF(F$21:F37,"3 СР")</f>
        <v>0</v>
      </c>
      <c r="M45" s="76"/>
      <c r="N45" s="76"/>
    </row>
    <row r="46" spans="1:14" ht="14.5" x14ac:dyDescent="0.35">
      <c r="A46" s="79"/>
      <c r="C46" s="81"/>
      <c r="G46" s="1" t="s">
        <v>59</v>
      </c>
      <c r="I46" s="73">
        <f>COUNTIF(A$21:A38,"НС")</f>
        <v>0</v>
      </c>
      <c r="L46" s="7"/>
    </row>
    <row r="47" spans="1:14" s="70" customFormat="1" x14ac:dyDescent="0.35">
      <c r="A47" s="82"/>
      <c r="B47" s="83"/>
      <c r="C47" s="84"/>
      <c r="H47" s="85"/>
      <c r="I47" s="83"/>
      <c r="J47" s="86"/>
      <c r="L47" s="87"/>
    </row>
    <row r="48" spans="1:14" ht="15.5" x14ac:dyDescent="0.35">
      <c r="A48" s="96" t="s">
        <v>60</v>
      </c>
      <c r="B48" s="97"/>
      <c r="C48" s="97"/>
      <c r="D48" s="97" t="s">
        <v>61</v>
      </c>
      <c r="E48" s="97"/>
      <c r="F48" s="97"/>
      <c r="G48" s="97"/>
      <c r="H48" s="97" t="s">
        <v>62</v>
      </c>
      <c r="I48" s="97"/>
      <c r="J48" s="97"/>
      <c r="K48" s="97"/>
      <c r="L48" s="98"/>
      <c r="M48" s="88"/>
      <c r="N48" s="88"/>
    </row>
    <row r="49" spans="1:14" x14ac:dyDescent="0.35">
      <c r="A49" s="99"/>
      <c r="B49" s="100"/>
      <c r="C49" s="100"/>
      <c r="D49" s="100"/>
      <c r="E49" s="101"/>
      <c r="F49" s="101"/>
      <c r="G49" s="101"/>
      <c r="L49" s="89"/>
    </row>
    <row r="50" spans="1:14" x14ac:dyDescent="0.35">
      <c r="A50" s="90"/>
      <c r="D50" s="80"/>
      <c r="E50" s="80"/>
      <c r="F50" s="80"/>
      <c r="G50" s="80"/>
      <c r="L50" s="7"/>
    </row>
    <row r="51" spans="1:14" x14ac:dyDescent="0.35">
      <c r="A51" s="90"/>
      <c r="D51" s="80"/>
      <c r="E51" s="80"/>
      <c r="F51" s="80"/>
      <c r="G51" s="80"/>
      <c r="L51" s="7"/>
    </row>
    <row r="52" spans="1:14" x14ac:dyDescent="0.35">
      <c r="A52" s="90"/>
      <c r="D52" s="80"/>
      <c r="E52" s="80"/>
      <c r="F52" s="80"/>
      <c r="G52" s="80"/>
      <c r="L52" s="7"/>
    </row>
    <row r="53" spans="1:14" x14ac:dyDescent="0.35">
      <c r="A53" s="79"/>
      <c r="B53" s="1"/>
      <c r="C53" s="1"/>
      <c r="D53" s="80"/>
      <c r="L53" s="7"/>
    </row>
    <row r="54" spans="1:14" x14ac:dyDescent="0.35">
      <c r="A54" s="99"/>
      <c r="B54" s="100"/>
      <c r="C54" s="100"/>
      <c r="D54" s="100"/>
      <c r="E54" s="102"/>
      <c r="F54" s="102"/>
      <c r="G54" s="102"/>
      <c r="L54" s="87"/>
    </row>
    <row r="55" spans="1:14" ht="16" thickBot="1" x14ac:dyDescent="0.4">
      <c r="A55" s="93"/>
      <c r="B55" s="94"/>
      <c r="C55" s="94"/>
      <c r="D55" s="94" t="str">
        <f>F17</f>
        <v xml:space="preserve">ДОЦЕНКО С.А. (ВК, г. ОМСК) </v>
      </c>
      <c r="E55" s="94"/>
      <c r="F55" s="94"/>
      <c r="G55" s="94"/>
      <c r="H55" s="94" t="s">
        <v>19</v>
      </c>
      <c r="I55" s="94"/>
      <c r="J55" s="94"/>
      <c r="K55" s="94"/>
      <c r="L55" s="95"/>
      <c r="M55" s="91"/>
      <c r="N55" s="91"/>
    </row>
    <row r="56" spans="1:14" ht="13.5" thickTop="1" x14ac:dyDescent="0.35"/>
  </sheetData>
  <mergeCells count="39">
    <mergeCell ref="A6:L6"/>
    <mergeCell ref="A1:L1"/>
    <mergeCell ref="A2:L2"/>
    <mergeCell ref="A3:L3"/>
    <mergeCell ref="A4:L4"/>
    <mergeCell ref="A5:L5"/>
    <mergeCell ref="A7:L7"/>
    <mergeCell ref="A9:L9"/>
    <mergeCell ref="A10:L10"/>
    <mergeCell ref="A11:L11"/>
    <mergeCell ref="A15:F15"/>
    <mergeCell ref="G15:L15"/>
    <mergeCell ref="A38:F38"/>
    <mergeCell ref="G38:L38"/>
    <mergeCell ref="I16:L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37:E37"/>
    <mergeCell ref="F37:G37"/>
    <mergeCell ref="A55:C55"/>
    <mergeCell ref="D55:G55"/>
    <mergeCell ref="H55:L55"/>
    <mergeCell ref="A48:C48"/>
    <mergeCell ref="D48:G48"/>
    <mergeCell ref="H48:L48"/>
    <mergeCell ref="A49:D49"/>
    <mergeCell ref="E49:G49"/>
    <mergeCell ref="A54:D54"/>
    <mergeCell ref="E54:G54"/>
  </mergeCells>
  <printOptions horizontalCentered="1"/>
  <pageMargins left="0" right="0" top="0.9055118110236221" bottom="0.86614173228346458" header="0.15748031496062992" footer="0.11811023622047245"/>
  <pageSetup paperSize="9" scale="53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0744-12BA-4939-9B82-72119D59A3FF}">
  <sheetPr>
    <tabColor rgb="FF0070C0"/>
  </sheetPr>
  <dimension ref="A1:O65"/>
  <sheetViews>
    <sheetView view="pageBreakPreview" zoomScale="70" zoomScaleNormal="80" zoomScaleSheetLayoutView="70" workbookViewId="0">
      <selection activeCell="D14" sqref="D14"/>
    </sheetView>
  </sheetViews>
  <sheetFormatPr defaultColWidth="9.1796875" defaultRowHeight="13" x14ac:dyDescent="0.35"/>
  <cols>
    <col min="1" max="1" width="7" style="1" customWidth="1"/>
    <col min="2" max="2" width="7.81640625" style="80" customWidth="1"/>
    <col min="3" max="3" width="14.36328125" style="80" customWidth="1"/>
    <col min="4" max="4" width="40.54296875" style="1" customWidth="1"/>
    <col min="5" max="5" width="13.08984375" style="1" customWidth="1"/>
    <col min="6" max="6" width="9.54296875" style="1" customWidth="1"/>
    <col min="7" max="7" width="29.81640625" style="1" customWidth="1"/>
    <col min="8" max="8" width="11.54296875" style="67" customWidth="1"/>
    <col min="9" max="9" width="13.1796875" style="1" customWidth="1"/>
    <col min="10" max="10" width="10.453125" style="68" customWidth="1"/>
    <col min="11" max="11" width="10.1796875" style="1" customWidth="1"/>
    <col min="12" max="12" width="15.54296875" style="1" customWidth="1"/>
    <col min="13" max="16384" width="9.1796875" style="1"/>
  </cols>
  <sheetData>
    <row r="1" spans="1:13" ht="18.649999999999999" customHeight="1" x14ac:dyDescent="0.3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3" ht="18.649999999999999" customHeight="1" x14ac:dyDescent="0.3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ht="18.649999999999999" customHeight="1" x14ac:dyDescent="0.3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ht="18.649999999999999" customHeight="1" x14ac:dyDescent="0.3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ht="18.649999999999999" customHeight="1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3" s="2" customFormat="1" ht="28.5" x14ac:dyDescent="0.3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3" s="2" customFormat="1" ht="18" customHeight="1" thickBot="1" x14ac:dyDescent="0.4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s="2" customFormat="1" ht="18" hidden="1" customHeight="1" thickTop="1" thickBot="1" x14ac:dyDescent="0.4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3" s="2" customFormat="1" ht="17.5" customHeight="1" thickTop="1" x14ac:dyDescent="0.35">
      <c r="A9" s="126" t="s">
        <v>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/>
    </row>
    <row r="10" spans="1:13" ht="20.25" customHeight="1" x14ac:dyDescent="0.35">
      <c r="A10" s="129" t="s">
        <v>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1"/>
    </row>
    <row r="11" spans="1:13" ht="19.5" customHeight="1" x14ac:dyDescent="0.35">
      <c r="A11" s="129" t="s">
        <v>63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1"/>
    </row>
    <row r="12" spans="1:13" ht="15.75" customHeight="1" x14ac:dyDescent="0.35">
      <c r="A12" s="3"/>
      <c r="B12" s="4"/>
      <c r="C12" s="4"/>
      <c r="D12" s="4"/>
      <c r="E12" s="4"/>
      <c r="F12" s="4"/>
      <c r="G12" s="4"/>
      <c r="H12" s="5"/>
      <c r="I12" s="4"/>
      <c r="J12" s="6"/>
      <c r="K12" s="4"/>
      <c r="L12" s="7"/>
    </row>
    <row r="13" spans="1:13" ht="14.5" x14ac:dyDescent="0.3">
      <c r="A13" s="8" t="s">
        <v>5</v>
      </c>
      <c r="B13" s="9"/>
      <c r="C13" s="9"/>
      <c r="D13" s="10"/>
      <c r="E13" s="11"/>
      <c r="F13" s="11"/>
      <c r="G13" s="11" t="s">
        <v>6</v>
      </c>
      <c r="H13" s="12"/>
      <c r="I13" s="13"/>
      <c r="J13" s="14"/>
      <c r="K13" s="15"/>
      <c r="L13" s="16" t="s">
        <v>7</v>
      </c>
    </row>
    <row r="14" spans="1:13" ht="14.5" x14ac:dyDescent="0.35">
      <c r="A14" s="17" t="s">
        <v>8</v>
      </c>
      <c r="B14" s="18"/>
      <c r="C14" s="18"/>
      <c r="D14" s="19"/>
      <c r="E14" s="19"/>
      <c r="F14" s="19"/>
      <c r="G14" s="19" t="s">
        <v>9</v>
      </c>
      <c r="H14" s="20"/>
      <c r="I14" s="21"/>
      <c r="J14" s="22"/>
      <c r="K14" s="23"/>
      <c r="L14" s="24" t="s">
        <v>10</v>
      </c>
    </row>
    <row r="15" spans="1:13" ht="14.5" x14ac:dyDescent="0.35">
      <c r="A15" s="109" t="s">
        <v>11</v>
      </c>
      <c r="B15" s="110"/>
      <c r="C15" s="110"/>
      <c r="D15" s="110"/>
      <c r="E15" s="110"/>
      <c r="F15" s="132"/>
      <c r="G15" s="111" t="s">
        <v>12</v>
      </c>
      <c r="H15" s="110"/>
      <c r="I15" s="110"/>
      <c r="J15" s="110"/>
      <c r="K15" s="110"/>
      <c r="L15" s="112"/>
      <c r="M15" s="25"/>
    </row>
    <row r="16" spans="1:13" ht="14.5" x14ac:dyDescent="0.35">
      <c r="A16" s="26" t="s">
        <v>13</v>
      </c>
      <c r="B16" s="27"/>
      <c r="C16" s="27"/>
      <c r="D16" s="28"/>
      <c r="E16" s="29"/>
      <c r="F16" s="28"/>
      <c r="G16" s="30" t="s">
        <v>14</v>
      </c>
      <c r="H16" s="31"/>
      <c r="I16" s="113"/>
      <c r="J16" s="113"/>
      <c r="K16" s="113"/>
      <c r="L16" s="114"/>
      <c r="M16" s="32"/>
    </row>
    <row r="17" spans="1:15" ht="14.5" x14ac:dyDescent="0.35">
      <c r="A17" s="26" t="s">
        <v>15</v>
      </c>
      <c r="B17" s="27"/>
      <c r="C17" s="27"/>
      <c r="D17" s="33"/>
      <c r="E17" s="34"/>
      <c r="F17" s="35" t="s">
        <v>16</v>
      </c>
      <c r="G17" s="30" t="s">
        <v>17</v>
      </c>
      <c r="H17" s="31"/>
      <c r="I17" s="36"/>
      <c r="J17" s="37"/>
      <c r="K17" s="38"/>
      <c r="L17" s="39"/>
      <c r="M17" s="32"/>
    </row>
    <row r="18" spans="1:15" ht="14.5" x14ac:dyDescent="0.35">
      <c r="A18" s="26" t="s">
        <v>18</v>
      </c>
      <c r="B18" s="27"/>
      <c r="C18" s="27"/>
      <c r="D18" s="33"/>
      <c r="E18" s="34"/>
      <c r="F18" s="35" t="s">
        <v>19</v>
      </c>
      <c r="G18" s="40" t="s">
        <v>20</v>
      </c>
      <c r="H18" s="31"/>
      <c r="I18" s="36"/>
      <c r="J18" s="37"/>
      <c r="K18" s="38"/>
      <c r="L18" s="39"/>
      <c r="M18" s="32"/>
    </row>
    <row r="19" spans="1:15" ht="15" thickBot="1" x14ac:dyDescent="0.4">
      <c r="A19" s="26" t="s">
        <v>21</v>
      </c>
      <c r="B19" s="41"/>
      <c r="C19" s="41"/>
      <c r="D19" s="42"/>
      <c r="F19" s="35" t="s">
        <v>22</v>
      </c>
      <c r="G19" s="40" t="s">
        <v>23</v>
      </c>
      <c r="H19" s="31"/>
      <c r="I19" s="36"/>
      <c r="J19" s="37"/>
      <c r="K19" s="38"/>
      <c r="L19" s="43" t="s">
        <v>24</v>
      </c>
      <c r="M19" s="32"/>
      <c r="O19" s="35"/>
    </row>
    <row r="20" spans="1:15" ht="14" thickTop="1" thickBot="1" x14ac:dyDescent="0.4">
      <c r="A20" s="44"/>
      <c r="B20" s="45"/>
      <c r="C20" s="45"/>
      <c r="D20" s="46"/>
      <c r="E20" s="46"/>
      <c r="F20" s="46"/>
      <c r="G20" s="46"/>
      <c r="H20" s="47"/>
      <c r="I20" s="48"/>
      <c r="J20" s="49"/>
      <c r="K20" s="48"/>
      <c r="L20" s="50"/>
    </row>
    <row r="21" spans="1:15" s="51" customFormat="1" ht="19.5" customHeight="1" thickTop="1" x14ac:dyDescent="0.35">
      <c r="A21" s="115" t="s">
        <v>25</v>
      </c>
      <c r="B21" s="117" t="s">
        <v>26</v>
      </c>
      <c r="C21" s="117" t="s">
        <v>27</v>
      </c>
      <c r="D21" s="117" t="s">
        <v>28</v>
      </c>
      <c r="E21" s="117" t="s">
        <v>29</v>
      </c>
      <c r="F21" s="117" t="s">
        <v>30</v>
      </c>
      <c r="G21" s="119" t="s">
        <v>31</v>
      </c>
      <c r="H21" s="121" t="s">
        <v>32</v>
      </c>
      <c r="I21" s="123" t="s">
        <v>33</v>
      </c>
      <c r="J21" s="103" t="s">
        <v>34</v>
      </c>
      <c r="K21" s="105" t="s">
        <v>35</v>
      </c>
      <c r="L21" s="107" t="s">
        <v>36</v>
      </c>
    </row>
    <row r="22" spans="1:15" s="51" customFormat="1" ht="19.5" customHeight="1" thickBot="1" x14ac:dyDescent="0.4">
      <c r="A22" s="116"/>
      <c r="B22" s="118"/>
      <c r="C22" s="118"/>
      <c r="D22" s="118"/>
      <c r="E22" s="118"/>
      <c r="F22" s="118"/>
      <c r="G22" s="120"/>
      <c r="H22" s="122"/>
      <c r="I22" s="124"/>
      <c r="J22" s="104"/>
      <c r="K22" s="106"/>
      <c r="L22" s="108"/>
    </row>
    <row r="23" spans="1:15" s="62" customFormat="1" ht="22" customHeight="1" thickTop="1" x14ac:dyDescent="0.35">
      <c r="A23" s="52">
        <v>1</v>
      </c>
      <c r="B23" s="53">
        <v>80</v>
      </c>
      <c r="C23" s="54">
        <f>VLOOKUP(B23,[1]список!_xlnm.Print_Area,3)</f>
        <v>10133949708</v>
      </c>
      <c r="D23" s="54" t="str">
        <f>VLOOKUP(B23,[1]список!_xlnm.Print_Area,2)</f>
        <v>ВОЛИК Даниил Евгеньевич</v>
      </c>
      <c r="E23" s="55">
        <f>VLOOKUP(B23,[1]список!_xlnm.Print_Area,4)</f>
        <v>40360</v>
      </c>
      <c r="F23" s="54" t="str">
        <f>VLOOKUP(B23,[1]список!_xlnm.Print_Area,5)</f>
        <v>1 СР</v>
      </c>
      <c r="G23" s="56" t="str">
        <f>VLOOKUP(B23,[1]список!_xlnm.Print_Area,6)</f>
        <v>Омская область</v>
      </c>
      <c r="H23" s="57">
        <v>1.6890046296296295E-2</v>
      </c>
      <c r="I23" s="58"/>
      <c r="J23" s="59">
        <f>0.625/(H23/1)</f>
        <v>37.004043034331531</v>
      </c>
      <c r="K23" s="60"/>
      <c r="L23" s="61"/>
    </row>
    <row r="24" spans="1:15" s="65" customFormat="1" ht="22" customHeight="1" x14ac:dyDescent="0.35">
      <c r="A24" s="52">
        <v>2</v>
      </c>
      <c r="B24" s="53">
        <v>75</v>
      </c>
      <c r="C24" s="54">
        <f>VLOOKUP(B24,[1]список!_xlnm.Print_Area,3)</f>
        <v>10142530265</v>
      </c>
      <c r="D24" s="54" t="str">
        <f>VLOOKUP(B24,[1]список!_xlnm.Print_Area,2)</f>
        <v>ФУКС Даниил Александрович</v>
      </c>
      <c r="E24" s="55">
        <f>VLOOKUP(B24,[1]список!_xlnm.Print_Area,4)</f>
        <v>40015</v>
      </c>
      <c r="F24" s="54" t="str">
        <f>VLOOKUP(B24,[1]список!_xlnm.Print_Area,5)</f>
        <v>1 СР</v>
      </c>
      <c r="G24" s="56" t="str">
        <f>VLOOKUP(B24,[1]список!_xlnm.Print_Area,6)</f>
        <v>Омская область</v>
      </c>
      <c r="H24" s="57">
        <v>1.7053009259259261E-2</v>
      </c>
      <c r="I24" s="63">
        <f>H24-H23</f>
        <v>1.6296296296296545E-4</v>
      </c>
      <c r="J24" s="59">
        <f t="shared" ref="J24:J43" si="0">0.625/(H24/1)</f>
        <v>36.650422837285696</v>
      </c>
      <c r="K24" s="60"/>
      <c r="L24" s="64"/>
    </row>
    <row r="25" spans="1:15" s="65" customFormat="1" ht="22" customHeight="1" x14ac:dyDescent="0.35">
      <c r="A25" s="66">
        <v>3</v>
      </c>
      <c r="B25" s="53">
        <v>3</v>
      </c>
      <c r="C25" s="54">
        <f>VLOOKUP(B25,[1]список!_xlnm.Print_Area,3)</f>
        <v>10137061485</v>
      </c>
      <c r="D25" s="54" t="str">
        <f>VLOOKUP(B25,[1]список!_xlnm.Print_Area,2)</f>
        <v>ЛЕОНОВ Степан Антонович</v>
      </c>
      <c r="E25" s="55">
        <f>VLOOKUP(B25,[1]список!_xlnm.Print_Area,4)</f>
        <v>40480</v>
      </c>
      <c r="F25" s="54" t="str">
        <f>VLOOKUP(B25,[1]список!_xlnm.Print_Area,5)</f>
        <v>КМС</v>
      </c>
      <c r="G25" s="56" t="str">
        <f>VLOOKUP(B25,[1]список!_xlnm.Print_Area,6)</f>
        <v>Кемеровская область</v>
      </c>
      <c r="H25" s="57">
        <v>1.7365856481481482E-2</v>
      </c>
      <c r="I25" s="63">
        <f>H25-H23</f>
        <v>4.7581018518518675E-4</v>
      </c>
      <c r="J25" s="59">
        <f t="shared" si="0"/>
        <v>35.990162688865041</v>
      </c>
      <c r="K25" s="60"/>
      <c r="L25" s="64"/>
    </row>
    <row r="26" spans="1:15" s="65" customFormat="1" ht="22" customHeight="1" x14ac:dyDescent="0.35">
      <c r="A26" s="52">
        <v>4</v>
      </c>
      <c r="B26" s="53">
        <v>77</v>
      </c>
      <c r="C26" s="54">
        <f>VLOOKUP(B26,[1]список!_xlnm.Print_Area,3)</f>
        <v>10150169522</v>
      </c>
      <c r="D26" s="54" t="str">
        <f>VLOOKUP(B26,[1]список!_xlnm.Print_Area,2)</f>
        <v>КОЛОВОРОТНЫЙ Степан Антонович</v>
      </c>
      <c r="E26" s="55">
        <f>VLOOKUP(B26,[1]список!_xlnm.Print_Area,4)</f>
        <v>40354</v>
      </c>
      <c r="F26" s="54" t="str">
        <f>VLOOKUP(B26,[1]список!_xlnm.Print_Area,5)</f>
        <v>1 СР</v>
      </c>
      <c r="G26" s="56" t="str">
        <f>VLOOKUP(B26,[1]список!_xlnm.Print_Area,6)</f>
        <v>Омская область</v>
      </c>
      <c r="H26" s="57">
        <v>1.7492476851851849E-2</v>
      </c>
      <c r="I26" s="63">
        <f>H26-H23</f>
        <v>6.0243055555555397E-4</v>
      </c>
      <c r="J26" s="59">
        <f t="shared" si="0"/>
        <v>35.729645681013672</v>
      </c>
      <c r="K26" s="60"/>
      <c r="L26" s="64"/>
    </row>
    <row r="27" spans="1:15" s="65" customFormat="1" ht="22" customHeight="1" x14ac:dyDescent="0.35">
      <c r="A27" s="66">
        <v>5</v>
      </c>
      <c r="B27" s="53">
        <v>2</v>
      </c>
      <c r="C27" s="54">
        <f>VLOOKUP(B27,[1]список!_xlnm.Print_Area,3)</f>
        <v>10149837294</v>
      </c>
      <c r="D27" s="54" t="str">
        <f>VLOOKUP(B27,[1]список!_xlnm.Print_Area,2)</f>
        <v>ПЕЧЕРИН Дмитрий Владиславович</v>
      </c>
      <c r="E27" s="55">
        <f>VLOOKUP(B27,[1]список!_xlnm.Print_Area,4)</f>
        <v>39867</v>
      </c>
      <c r="F27" s="54" t="str">
        <f>VLOOKUP(B27,[1]список!_xlnm.Print_Area,5)</f>
        <v>КМС</v>
      </c>
      <c r="G27" s="56" t="str">
        <f>VLOOKUP(B27,[1]список!_xlnm.Print_Area,6)</f>
        <v>Кемеровская область</v>
      </c>
      <c r="H27" s="57">
        <v>1.7685069444444444E-2</v>
      </c>
      <c r="I27" s="63">
        <f>H27-H23</f>
        <v>7.9502314814814887E-4</v>
      </c>
      <c r="J27" s="59">
        <f t="shared" si="0"/>
        <v>35.340545422417684</v>
      </c>
      <c r="K27" s="60"/>
      <c r="L27" s="64"/>
    </row>
    <row r="28" spans="1:15" s="65" customFormat="1" ht="22" customHeight="1" x14ac:dyDescent="0.35">
      <c r="A28" s="52">
        <v>6</v>
      </c>
      <c r="B28" s="53">
        <v>23</v>
      </c>
      <c r="C28" s="54">
        <f>VLOOKUP(B28,[1]список!_xlnm.Print_Area,3)</f>
        <v>10141013934</v>
      </c>
      <c r="D28" s="54" t="str">
        <f>VLOOKUP(B28,[1]список!_xlnm.Print_Area,2)</f>
        <v>БЕЛОБОРОДОВ Вячеслав Ильич</v>
      </c>
      <c r="E28" s="55">
        <f>VLOOKUP(B28,[1]список!_xlnm.Print_Area,4)</f>
        <v>40016</v>
      </c>
      <c r="F28" s="54" t="str">
        <f>VLOOKUP(B28,[1]список!_xlnm.Print_Area,5)</f>
        <v>КМС</v>
      </c>
      <c r="G28" s="56" t="str">
        <f>VLOOKUP(B28,[1]список!_xlnm.Print_Area,6)</f>
        <v>Новосибирская область</v>
      </c>
      <c r="H28" s="57">
        <v>1.7878703703703706E-2</v>
      </c>
      <c r="I28" s="63">
        <f>H28-H23</f>
        <v>9.8865740740741032E-4</v>
      </c>
      <c r="J28" s="59">
        <f t="shared" si="0"/>
        <v>34.957791703350765</v>
      </c>
      <c r="K28" s="60"/>
      <c r="L28" s="64"/>
    </row>
    <row r="29" spans="1:15" s="65" customFormat="1" ht="22" customHeight="1" x14ac:dyDescent="0.35">
      <c r="A29" s="66">
        <v>7</v>
      </c>
      <c r="B29" s="53">
        <v>36</v>
      </c>
      <c r="C29" s="54">
        <f>VLOOKUP(B29,[1]список!_xlnm.Print_Area,3)</f>
        <v>10129901875</v>
      </c>
      <c r="D29" s="54" t="str">
        <f>VLOOKUP(B29,[1]список!_xlnm.Print_Area,2)</f>
        <v>НЕМЧАНИНОВ Алексей Александрович</v>
      </c>
      <c r="E29" s="55">
        <f>VLOOKUP(B29,[1]список!_xlnm.Print_Area,4)</f>
        <v>40068</v>
      </c>
      <c r="F29" s="54" t="str">
        <f>VLOOKUP(B29,[1]список!_xlnm.Print_Area,5)</f>
        <v>1 СР</v>
      </c>
      <c r="G29" s="56" t="str">
        <f>VLOOKUP(B29,[1]список!_xlnm.Print_Area,6)</f>
        <v>Новосибирская область</v>
      </c>
      <c r="H29" s="57">
        <v>1.807337962962963E-2</v>
      </c>
      <c r="I29" s="63">
        <f>H29-H$23</f>
        <v>1.1833333333333348E-3</v>
      </c>
      <c r="J29" s="59">
        <f t="shared" si="0"/>
        <v>34.581246717983525</v>
      </c>
      <c r="K29" s="53"/>
      <c r="L29" s="64"/>
    </row>
    <row r="30" spans="1:15" s="65" customFormat="1" ht="22" customHeight="1" x14ac:dyDescent="0.35">
      <c r="A30" s="52">
        <v>8</v>
      </c>
      <c r="B30" s="53">
        <v>79</v>
      </c>
      <c r="C30" s="54">
        <f>VLOOKUP(B30,[1]список!_xlnm.Print_Area,3)</f>
        <v>10133971532</v>
      </c>
      <c r="D30" s="54" t="str">
        <f>VLOOKUP(B30,[1]список!_xlnm.Print_Area,2)</f>
        <v>БРУЕВ Матвей Алексеевич</v>
      </c>
      <c r="E30" s="55">
        <f>VLOOKUP(B30,[1]список!_xlnm.Print_Area,4)</f>
        <v>40395</v>
      </c>
      <c r="F30" s="54" t="str">
        <f>VLOOKUP(B30,[1]список!_xlnm.Print_Area,5)</f>
        <v>1 СР</v>
      </c>
      <c r="G30" s="56" t="str">
        <f>VLOOKUP(B30,[1]список!_xlnm.Print_Area,6)</f>
        <v>Омская область</v>
      </c>
      <c r="H30" s="57">
        <v>1.8109490740740742E-2</v>
      </c>
      <c r="I30" s="63">
        <f t="shared" ref="I30:I43" si="1">H30-H$23</f>
        <v>1.2194444444444466E-3</v>
      </c>
      <c r="J30" s="59">
        <f t="shared" si="0"/>
        <v>34.512290210013674</v>
      </c>
      <c r="K30" s="53"/>
      <c r="L30" s="64"/>
    </row>
    <row r="31" spans="1:15" s="65" customFormat="1" ht="22" customHeight="1" x14ac:dyDescent="0.35">
      <c r="A31" s="66">
        <v>9</v>
      </c>
      <c r="B31" s="53">
        <v>73</v>
      </c>
      <c r="C31" s="54">
        <f>VLOOKUP(B31,[1]список!_xlnm.Print_Area,3)</f>
        <v>10130778111</v>
      </c>
      <c r="D31" s="54" t="str">
        <f>VLOOKUP(B31,[1]список!_xlnm.Print_Area,2)</f>
        <v>КЕТЛЕР Лев Александрович</v>
      </c>
      <c r="E31" s="55">
        <f>VLOOKUP(B31,[1]список!_xlnm.Print_Area,4)</f>
        <v>39833</v>
      </c>
      <c r="F31" s="54" t="str">
        <f>VLOOKUP(B31,[1]список!_xlnm.Print_Area,5)</f>
        <v>1 СР</v>
      </c>
      <c r="G31" s="56" t="str">
        <f>VLOOKUP(B31,[1]список!_xlnm.Print_Area,6)</f>
        <v>Омская область</v>
      </c>
      <c r="H31" s="57">
        <v>1.8297337962962963E-2</v>
      </c>
      <c r="I31" s="63">
        <f t="shared" si="1"/>
        <v>1.4072916666666678E-3</v>
      </c>
      <c r="J31" s="59">
        <f t="shared" si="0"/>
        <v>34.157974305612662</v>
      </c>
      <c r="K31" s="53"/>
      <c r="L31" s="64"/>
    </row>
    <row r="32" spans="1:15" s="65" customFormat="1" ht="22" customHeight="1" x14ac:dyDescent="0.35">
      <c r="A32" s="52">
        <v>10</v>
      </c>
      <c r="B32" s="53">
        <v>63</v>
      </c>
      <c r="C32" s="54">
        <f>VLOOKUP(B32,[1]список!_xlnm.Print_Area,3)</f>
        <v>10131029095</v>
      </c>
      <c r="D32" s="54" t="str">
        <f>VLOOKUP(B32,[1]список!_xlnm.Print_Area,2)</f>
        <v>ПРОТАСОВ Никита Евгеньевич</v>
      </c>
      <c r="E32" s="55">
        <f>VLOOKUP(B32,[1]список!_xlnm.Print_Area,4)</f>
        <v>40052</v>
      </c>
      <c r="F32" s="54" t="str">
        <f>VLOOKUP(B32,[1]список!_xlnm.Print_Area,5)</f>
        <v>2 СР</v>
      </c>
      <c r="G32" s="56" t="str">
        <f>VLOOKUP(B32,[1]список!_xlnm.Print_Area,6)</f>
        <v>Новосибирская область</v>
      </c>
      <c r="H32" s="57">
        <v>1.8340972222222224E-2</v>
      </c>
      <c r="I32" s="63">
        <f t="shared" si="1"/>
        <v>1.4509259259259284E-3</v>
      </c>
      <c r="J32" s="59">
        <f t="shared" si="0"/>
        <v>34.076710461550107</v>
      </c>
      <c r="K32" s="53"/>
      <c r="L32" s="64"/>
    </row>
    <row r="33" spans="1:14" s="65" customFormat="1" ht="22" customHeight="1" x14ac:dyDescent="0.35">
      <c r="A33" s="66">
        <v>11</v>
      </c>
      <c r="B33" s="53">
        <v>37</v>
      </c>
      <c r="C33" s="54">
        <f>VLOOKUP(B33,[1]список!_xlnm.Print_Area,3)</f>
        <v>10146252641</v>
      </c>
      <c r="D33" s="54" t="str">
        <f>VLOOKUP(B33,[1]список!_xlnm.Print_Area,2)</f>
        <v>ПОНАМАРЕВ Кирилл Николаевич</v>
      </c>
      <c r="E33" s="55">
        <f>VLOOKUP(B33,[1]список!_xlnm.Print_Area,4)</f>
        <v>40643</v>
      </c>
      <c r="F33" s="54" t="str">
        <f>VLOOKUP(B33,[1]список!_xlnm.Print_Area,5)</f>
        <v>1 СР</v>
      </c>
      <c r="G33" s="56" t="str">
        <f>VLOOKUP(B33,[1]список!_xlnm.Print_Area,6)</f>
        <v>Новосибирская область</v>
      </c>
      <c r="H33" s="57">
        <v>1.8469791666666666E-2</v>
      </c>
      <c r="I33" s="63">
        <f t="shared" si="1"/>
        <v>1.5797453703703702E-3</v>
      </c>
      <c r="J33" s="59">
        <f t="shared" si="0"/>
        <v>33.83903897129322</v>
      </c>
      <c r="K33" s="53"/>
      <c r="L33" s="64"/>
    </row>
    <row r="34" spans="1:14" s="65" customFormat="1" ht="22" customHeight="1" x14ac:dyDescent="0.35">
      <c r="A34" s="52">
        <v>12</v>
      </c>
      <c r="B34" s="53">
        <v>65</v>
      </c>
      <c r="C34" s="54">
        <f>VLOOKUP(B34,[1]список!_xlnm.Print_Area,3)</f>
        <v>10131541781</v>
      </c>
      <c r="D34" s="54" t="str">
        <f>VLOOKUP(B34,[1]список!_xlnm.Print_Area,2)</f>
        <v>ПАРГАЧЕВСКИЙ Андрей Николаевич</v>
      </c>
      <c r="E34" s="55">
        <f>VLOOKUP(B34,[1]список!_xlnm.Print_Area,4)</f>
        <v>40422</v>
      </c>
      <c r="F34" s="54" t="str">
        <f>VLOOKUP(B34,[1]список!_xlnm.Print_Area,5)</f>
        <v>2 СР</v>
      </c>
      <c r="G34" s="56" t="str">
        <f>VLOOKUP(B34,[1]список!_xlnm.Print_Area,6)</f>
        <v>Новосибирская область</v>
      </c>
      <c r="H34" s="57">
        <v>1.851875E-2</v>
      </c>
      <c r="I34" s="63">
        <f t="shared" si="1"/>
        <v>1.6287037037037051E-3</v>
      </c>
      <c r="J34" s="59">
        <f t="shared" si="0"/>
        <v>33.74957813027337</v>
      </c>
      <c r="K34" s="53"/>
      <c r="L34" s="64"/>
    </row>
    <row r="35" spans="1:14" s="65" customFormat="1" ht="22" customHeight="1" x14ac:dyDescent="0.35">
      <c r="A35" s="66">
        <v>13</v>
      </c>
      <c r="B35" s="53">
        <v>51</v>
      </c>
      <c r="C35" s="54">
        <f>VLOOKUP(B35,[1]список!_xlnm.Print_Area,3)</f>
        <v>10140354435</v>
      </c>
      <c r="D35" s="54" t="str">
        <f>VLOOKUP(B35,[1]список!_xlnm.Print_Area,2)</f>
        <v>ТЕТЕНКОВ Трофим Евгеньевич</v>
      </c>
      <c r="E35" s="55">
        <f>VLOOKUP(B35,[1]список!_xlnm.Print_Area,4)</f>
        <v>39903</v>
      </c>
      <c r="F35" s="54" t="str">
        <f>VLOOKUP(B35,[1]список!_xlnm.Print_Area,5)</f>
        <v>1 СР</v>
      </c>
      <c r="G35" s="56" t="str">
        <f>VLOOKUP(B35,[1]список!_xlnm.Print_Area,6)</f>
        <v>Новосибирская область</v>
      </c>
      <c r="H35" s="57">
        <v>1.9349652777777778E-2</v>
      </c>
      <c r="I35" s="63">
        <f t="shared" si="1"/>
        <v>2.4596064814814828E-3</v>
      </c>
      <c r="J35" s="59">
        <f t="shared" si="0"/>
        <v>32.3003212087498</v>
      </c>
      <c r="K35" s="53"/>
      <c r="L35" s="64"/>
    </row>
    <row r="36" spans="1:14" s="65" customFormat="1" ht="22" customHeight="1" x14ac:dyDescent="0.35">
      <c r="A36" s="52">
        <v>14</v>
      </c>
      <c r="B36" s="53">
        <v>76</v>
      </c>
      <c r="C36" s="54">
        <f>VLOOKUP(B36,[1]список!_xlnm.Print_Area,3)</f>
        <v>10133681744</v>
      </c>
      <c r="D36" s="54" t="str">
        <f>VLOOKUP(B36,[1]список!_xlnm.Print_Area,2)</f>
        <v>ГОРОХ Кирилл Денисович</v>
      </c>
      <c r="E36" s="55">
        <f>VLOOKUP(B36,[1]список!_xlnm.Print_Area,4)</f>
        <v>40213</v>
      </c>
      <c r="F36" s="54" t="str">
        <f>VLOOKUP(B36,[1]список!_xlnm.Print_Area,5)</f>
        <v>1 СР</v>
      </c>
      <c r="G36" s="56" t="str">
        <f>VLOOKUP(B36,[1]список!_xlnm.Print_Area,6)</f>
        <v>Омская область</v>
      </c>
      <c r="H36" s="57">
        <v>1.952025462962963E-2</v>
      </c>
      <c r="I36" s="63">
        <f t="shared" si="1"/>
        <v>2.6302083333333351E-3</v>
      </c>
      <c r="J36" s="59">
        <f t="shared" si="0"/>
        <v>32.01802496220094</v>
      </c>
      <c r="K36" s="53"/>
      <c r="L36" s="64"/>
    </row>
    <row r="37" spans="1:14" s="65" customFormat="1" ht="22" customHeight="1" x14ac:dyDescent="0.35">
      <c r="A37" s="66">
        <v>15</v>
      </c>
      <c r="B37" s="53">
        <v>24</v>
      </c>
      <c r="C37" s="54">
        <f>VLOOKUP(B37,[1]список!_xlnm.Print_Area,3)</f>
        <v>10153688501</v>
      </c>
      <c r="D37" s="54" t="str">
        <f>VLOOKUP(B37,[1]список!_xlnm.Print_Area,2)</f>
        <v>АНОХИН Илья Сергеевич</v>
      </c>
      <c r="E37" s="55">
        <f>VLOOKUP(B37,[1]список!_xlnm.Print_Area,4)</f>
        <v>40444</v>
      </c>
      <c r="F37" s="54" t="str">
        <f>VLOOKUP(B37,[1]список!_xlnm.Print_Area,5)</f>
        <v>1 СР</v>
      </c>
      <c r="G37" s="56" t="str">
        <f>VLOOKUP(B37,[1]список!_xlnm.Print_Area,6)</f>
        <v>Новосибирская область</v>
      </c>
      <c r="H37" s="57">
        <v>1.9624537037037038E-2</v>
      </c>
      <c r="I37" s="63">
        <f t="shared" si="1"/>
        <v>2.7344907407407422E-3</v>
      </c>
      <c r="J37" s="59">
        <f t="shared" si="0"/>
        <v>31.847885064521456</v>
      </c>
      <c r="K37" s="53"/>
      <c r="L37" s="64"/>
    </row>
    <row r="38" spans="1:14" s="65" customFormat="1" ht="22" customHeight="1" x14ac:dyDescent="0.35">
      <c r="A38" s="52">
        <v>16</v>
      </c>
      <c r="B38" s="53">
        <v>78</v>
      </c>
      <c r="C38" s="54">
        <f>VLOOKUP(B38,[1]список!_xlnm.Print_Area,3)</f>
        <v>10133791878</v>
      </c>
      <c r="D38" s="54" t="str">
        <f>VLOOKUP(B38,[1]список!_xlnm.Print_Area,2)</f>
        <v>ГЛЕБОВ Денис Сергеевич</v>
      </c>
      <c r="E38" s="55">
        <f>VLOOKUP(B38,[1]список!_xlnm.Print_Area,4)</f>
        <v>40485</v>
      </c>
      <c r="F38" s="54" t="str">
        <f>VLOOKUP(B38,[1]список!_xlnm.Print_Area,5)</f>
        <v>1 СР</v>
      </c>
      <c r="G38" s="56" t="str">
        <f>VLOOKUP(B38,[1]список!_xlnm.Print_Area,6)</f>
        <v>Омская область</v>
      </c>
      <c r="H38" s="57">
        <v>1.9628935185185187E-2</v>
      </c>
      <c r="I38" s="63">
        <f t="shared" si="1"/>
        <v>2.7388888888888914E-3</v>
      </c>
      <c r="J38" s="59">
        <f t="shared" si="0"/>
        <v>31.840749083104352</v>
      </c>
      <c r="K38" s="53"/>
      <c r="L38" s="64"/>
    </row>
    <row r="39" spans="1:14" s="65" customFormat="1" ht="22" customHeight="1" x14ac:dyDescent="0.35">
      <c r="A39" s="66">
        <v>17</v>
      </c>
      <c r="B39" s="53">
        <v>32</v>
      </c>
      <c r="C39" s="54">
        <f>VLOOKUP(B39,[1]список!_xlnm.Print_Area,3)</f>
        <v>10143134695</v>
      </c>
      <c r="D39" s="54" t="str">
        <f>VLOOKUP(B39,[1]список!_xlnm.Print_Area,2)</f>
        <v>СЕРЕДА Матвей Станиславович</v>
      </c>
      <c r="E39" s="55">
        <f>VLOOKUP(B39,[1]список!_xlnm.Print_Area,4)</f>
        <v>40351</v>
      </c>
      <c r="F39" s="54" t="str">
        <f>VLOOKUP(B39,[1]список!_xlnm.Print_Area,5)</f>
        <v>2 СР</v>
      </c>
      <c r="G39" s="56" t="str">
        <f>VLOOKUP(B39,[1]список!_xlnm.Print_Area,6)</f>
        <v>Новосибирская область</v>
      </c>
      <c r="H39" s="57">
        <v>1.982511574074074E-2</v>
      </c>
      <c r="I39" s="63">
        <f t="shared" si="1"/>
        <v>2.935069444444445E-3</v>
      </c>
      <c r="J39" s="59">
        <f t="shared" si="0"/>
        <v>31.525667147335788</v>
      </c>
      <c r="K39" s="53"/>
      <c r="L39" s="64"/>
    </row>
    <row r="40" spans="1:14" s="65" customFormat="1" ht="22" customHeight="1" x14ac:dyDescent="0.35">
      <c r="A40" s="52">
        <v>18</v>
      </c>
      <c r="B40" s="53">
        <v>5</v>
      </c>
      <c r="C40" s="54">
        <f>VLOOKUP(B40,[1]список!_xlnm.Print_Area,3)</f>
        <v>10165112673</v>
      </c>
      <c r="D40" s="54" t="str">
        <f>VLOOKUP(B40,[1]список!_xlnm.Print_Area,2)</f>
        <v>ГРУДИНИН Егор Артемович</v>
      </c>
      <c r="E40" s="55">
        <f>VLOOKUP(B40,[1]список!_xlnm.Print_Area,4)</f>
        <v>40111</v>
      </c>
      <c r="F40" s="54" t="str">
        <f>VLOOKUP(B40,[1]список!_xlnm.Print_Area,5)</f>
        <v>2 СР</v>
      </c>
      <c r="G40" s="56" t="str">
        <f>VLOOKUP(B40,[1]список!_xlnm.Print_Area,6)</f>
        <v>Кемеровская область</v>
      </c>
      <c r="H40" s="57">
        <v>2.0072569444444441E-2</v>
      </c>
      <c r="I40" s="63">
        <f t="shared" si="1"/>
        <v>3.1825231481481461E-3</v>
      </c>
      <c r="J40" s="59">
        <f t="shared" si="0"/>
        <v>31.137020187168094</v>
      </c>
      <c r="K40" s="53"/>
      <c r="L40" s="64"/>
    </row>
    <row r="41" spans="1:14" s="65" customFormat="1" ht="22" customHeight="1" x14ac:dyDescent="0.35">
      <c r="A41" s="66">
        <v>19</v>
      </c>
      <c r="B41" s="53">
        <v>25</v>
      </c>
      <c r="C41" s="54">
        <f>VLOOKUP(B41,[1]список!_xlnm.Print_Area,3)</f>
        <v>10164644245</v>
      </c>
      <c r="D41" s="54" t="str">
        <f>VLOOKUP(B41,[1]список!_xlnm.Print_Area,2)</f>
        <v>БУРТАСОВ Ростислав Александрович</v>
      </c>
      <c r="E41" s="55">
        <f>VLOOKUP(B41,[1]список!_xlnm.Print_Area,4)</f>
        <v>40365</v>
      </c>
      <c r="F41" s="54" t="str">
        <f>VLOOKUP(B41,[1]список!_xlnm.Print_Area,5)</f>
        <v>2 СР</v>
      </c>
      <c r="G41" s="56" t="str">
        <f>VLOOKUP(B41,[1]список!_xlnm.Print_Area,6)</f>
        <v>Новосибирская область</v>
      </c>
      <c r="H41" s="57">
        <v>2.0574884259259262E-2</v>
      </c>
      <c r="I41" s="63">
        <f t="shared" si="1"/>
        <v>3.6848379629629661E-3</v>
      </c>
      <c r="J41" s="59">
        <f t="shared" si="0"/>
        <v>30.376841596021755</v>
      </c>
      <c r="K41" s="53"/>
      <c r="L41" s="64"/>
    </row>
    <row r="42" spans="1:14" s="65" customFormat="1" ht="22" customHeight="1" x14ac:dyDescent="0.35">
      <c r="A42" s="52">
        <v>20</v>
      </c>
      <c r="B42" s="53">
        <v>31</v>
      </c>
      <c r="C42" s="54">
        <f>VLOOKUP(B42,[1]список!_xlnm.Print_Area,3)</f>
        <v>10146253348</v>
      </c>
      <c r="D42" s="54" t="str">
        <f>VLOOKUP(B42,[1]список!_xlnm.Print_Area,2)</f>
        <v>СИНИЦЫН Игорь Дмитриевич</v>
      </c>
      <c r="E42" s="55">
        <f>VLOOKUP(B42,[1]список!_xlnm.Print_Area,4)</f>
        <v>40406</v>
      </c>
      <c r="F42" s="54" t="str">
        <f>VLOOKUP(B42,[1]список!_xlnm.Print_Area,5)</f>
        <v>2 СР</v>
      </c>
      <c r="G42" s="56" t="str">
        <f>VLOOKUP(B42,[1]список!_xlnm.Print_Area,6)</f>
        <v>Новосибирская область</v>
      </c>
      <c r="H42" s="57">
        <v>2.3244907407407409E-2</v>
      </c>
      <c r="I42" s="63">
        <f t="shared" si="1"/>
        <v>6.3548611111111132E-3</v>
      </c>
      <c r="J42" s="59">
        <f t="shared" si="0"/>
        <v>26.887609791073313</v>
      </c>
      <c r="K42" s="53"/>
      <c r="L42" s="64"/>
    </row>
    <row r="43" spans="1:14" s="65" customFormat="1" ht="22" customHeight="1" x14ac:dyDescent="0.35">
      <c r="A43" s="66">
        <v>21</v>
      </c>
      <c r="B43" s="53">
        <v>27</v>
      </c>
      <c r="C43" s="54">
        <f>VLOOKUP(B43,[1]список!_xlnm.Print_Area,3)</f>
        <v>10164812074</v>
      </c>
      <c r="D43" s="54" t="str">
        <f>VLOOKUP(B43,[1]список!_xlnm.Print_Area,2)</f>
        <v>ТЮПАНОВ Семен Николаевич</v>
      </c>
      <c r="E43" s="55">
        <f>VLOOKUP(B43,[1]список!_xlnm.Print_Area,4)</f>
        <v>40707</v>
      </c>
      <c r="F43" s="54" t="str">
        <f>VLOOKUP(B43,[1]список!_xlnm.Print_Area,5)</f>
        <v>2 СР</v>
      </c>
      <c r="G43" s="56" t="str">
        <f>VLOOKUP(B43,[1]список!_xlnm.Print_Area,6)</f>
        <v>Новосибирская область</v>
      </c>
      <c r="H43" s="57">
        <v>2.5000810185185188E-2</v>
      </c>
      <c r="I43" s="63">
        <f t="shared" si="1"/>
        <v>8.110763888888893E-3</v>
      </c>
      <c r="J43" s="59">
        <f t="shared" si="0"/>
        <v>24.999189841069963</v>
      </c>
      <c r="K43" s="53"/>
      <c r="L43" s="64"/>
    </row>
    <row r="44" spans="1:14" s="65" customFormat="1" ht="22" customHeight="1" x14ac:dyDescent="0.35">
      <c r="A44" s="52" t="s">
        <v>64</v>
      </c>
      <c r="B44" s="53">
        <v>74</v>
      </c>
      <c r="C44" s="54">
        <f>VLOOKUP(B44,[1]список!_xlnm.Print_Area,3)</f>
        <v>10115821620</v>
      </c>
      <c r="D44" s="54" t="str">
        <f>VLOOKUP(B44,[1]список!_xlnm.Print_Area,2)</f>
        <v>ТЮСЕНКОВ Артем Александрович</v>
      </c>
      <c r="E44" s="55">
        <f>VLOOKUP(B44,[1]список!_xlnm.Print_Area,4)</f>
        <v>39890</v>
      </c>
      <c r="F44" s="54" t="str">
        <f>VLOOKUP(B44,[1]список!_xlnm.Print_Area,5)</f>
        <v>1 СР</v>
      </c>
      <c r="G44" s="56" t="str">
        <f>VLOOKUP(B44,[1]список!_xlnm.Print_Area,6)</f>
        <v>Омская область</v>
      </c>
      <c r="H44" s="57"/>
      <c r="I44" s="63"/>
      <c r="J44" s="59"/>
      <c r="K44" s="53"/>
      <c r="L44" s="64"/>
    </row>
    <row r="45" spans="1:14" s="65" customFormat="1" ht="22" customHeight="1" x14ac:dyDescent="0.35">
      <c r="A45" s="66" t="s">
        <v>65</v>
      </c>
      <c r="B45" s="53">
        <v>28</v>
      </c>
      <c r="C45" s="54">
        <f>VLOOKUP(B45,[1]список!_xlnm.Print_Area,3)</f>
        <v>10143132675</v>
      </c>
      <c r="D45" s="54" t="str">
        <f>VLOOKUP(B45,[1]список!_xlnm.Print_Area,2)</f>
        <v>ГОРСКИЙ Петр Александрович</v>
      </c>
      <c r="E45" s="55">
        <f>VLOOKUP(B45,[1]список!_xlnm.Print_Area,4)</f>
        <v>40219</v>
      </c>
      <c r="F45" s="54" t="str">
        <f>VLOOKUP(B45,[1]список!_xlnm.Print_Area,5)</f>
        <v>1 СР</v>
      </c>
      <c r="G45" s="56" t="str">
        <f>VLOOKUP(B45,[1]список!_xlnm.Print_Area,6)</f>
        <v>Новосибирская область</v>
      </c>
      <c r="H45" s="57"/>
      <c r="I45" s="63"/>
      <c r="J45" s="59"/>
      <c r="K45" s="53"/>
      <c r="L45" s="64"/>
    </row>
    <row r="46" spans="1:14" ht="11" customHeight="1" x14ac:dyDescent="0.35">
      <c r="A46" s="99"/>
      <c r="B46" s="100"/>
      <c r="C46" s="100"/>
      <c r="D46" s="100"/>
      <c r="E46" s="100"/>
      <c r="F46" s="100"/>
      <c r="G46" s="100"/>
      <c r="L46" s="7"/>
    </row>
    <row r="47" spans="1:14" s="70" customFormat="1" ht="15.5" customHeight="1" x14ac:dyDescent="0.35">
      <c r="A47" s="109" t="s">
        <v>38</v>
      </c>
      <c r="B47" s="110"/>
      <c r="C47" s="110"/>
      <c r="D47" s="110"/>
      <c r="E47" s="110"/>
      <c r="F47" s="110"/>
      <c r="G47" s="111" t="s">
        <v>39</v>
      </c>
      <c r="H47" s="110"/>
      <c r="I47" s="110"/>
      <c r="J47" s="110"/>
      <c r="K47" s="110"/>
      <c r="L47" s="112"/>
      <c r="M47" s="69"/>
      <c r="N47" s="69"/>
    </row>
    <row r="48" spans="1:14" ht="14.5" x14ac:dyDescent="0.35">
      <c r="A48" s="71" t="s">
        <v>40</v>
      </c>
      <c r="B48" s="72"/>
      <c r="C48" s="72"/>
      <c r="D48" s="72"/>
      <c r="E48" s="72"/>
      <c r="F48" s="72"/>
      <c r="G48" s="72" t="s">
        <v>41</v>
      </c>
      <c r="H48" s="72"/>
      <c r="I48" s="73" cm="1">
        <f t="array" ref="I48">SUM(1/COUNTIF(G23:G45,G23:G45))</f>
        <v>3</v>
      </c>
      <c r="J48" s="72"/>
      <c r="K48" s="72" t="s">
        <v>42</v>
      </c>
      <c r="L48" s="74">
        <f>COUNTIF(F$21:F45,"ЗМС")</f>
        <v>0</v>
      </c>
      <c r="M48" s="75"/>
      <c r="N48" s="75"/>
    </row>
    <row r="49" spans="1:14" ht="14.5" x14ac:dyDescent="0.35">
      <c r="A49" s="71" t="s">
        <v>43</v>
      </c>
      <c r="B49" s="72"/>
      <c r="C49" s="72"/>
      <c r="D49" s="72"/>
      <c r="E49" s="72"/>
      <c r="F49" s="72"/>
      <c r="G49" s="72" t="s">
        <v>44</v>
      </c>
      <c r="H49" s="72"/>
      <c r="I49" s="73" cm="1">
        <f t="array" ref="I49">SUM(1/COUNTIF(A23:A45,A23:A45))</f>
        <v>23</v>
      </c>
      <c r="J49" s="72"/>
      <c r="K49" s="72" t="s">
        <v>45</v>
      </c>
      <c r="L49" s="74">
        <f>COUNTIF(F$21:F45,"МСМК")</f>
        <v>0</v>
      </c>
      <c r="M49" s="75"/>
      <c r="N49" s="75"/>
    </row>
    <row r="50" spans="1:14" ht="14.5" x14ac:dyDescent="0.35">
      <c r="A50" s="71" t="s">
        <v>46</v>
      </c>
      <c r="B50" s="72"/>
      <c r="C50" s="72"/>
      <c r="D50" s="72"/>
      <c r="E50" s="72"/>
      <c r="F50" s="72"/>
      <c r="G50" s="72" t="s">
        <v>47</v>
      </c>
      <c r="H50" s="72"/>
      <c r="I50" s="73" cm="1">
        <f t="array" ref="I50">SUM(1/COUNTIF(A23:A45,A23:A45))</f>
        <v>23</v>
      </c>
      <c r="J50" s="72"/>
      <c r="K50" s="72" t="s">
        <v>48</v>
      </c>
      <c r="L50" s="74">
        <f>COUNTIF(F$21:F45,"МС")</f>
        <v>0</v>
      </c>
      <c r="M50" s="75"/>
      <c r="N50" s="75"/>
    </row>
    <row r="51" spans="1:14" ht="14.5" x14ac:dyDescent="0.35">
      <c r="A51" s="71" t="s">
        <v>49</v>
      </c>
      <c r="B51" s="72"/>
      <c r="C51" s="72"/>
      <c r="D51" s="72"/>
      <c r="E51" s="72"/>
      <c r="F51" s="72"/>
      <c r="G51" s="72" t="s">
        <v>50</v>
      </c>
      <c r="H51" s="72"/>
      <c r="I51" s="73" cm="1">
        <f t="array" ref="I51">SUM(1/COUNTIF(A23:A45,A23:A45))</f>
        <v>23</v>
      </c>
      <c r="J51" s="72"/>
      <c r="K51" s="72" t="s">
        <v>51</v>
      </c>
      <c r="L51" s="74">
        <f>COUNTIF(F$21:F45,"КМС")</f>
        <v>3</v>
      </c>
      <c r="M51" s="75"/>
      <c r="N51" s="75"/>
    </row>
    <row r="52" spans="1:14" ht="14.5" x14ac:dyDescent="0.35">
      <c r="A52" s="71"/>
      <c r="B52" s="72"/>
      <c r="C52" s="72"/>
      <c r="D52" s="72"/>
      <c r="E52" s="72"/>
      <c r="F52" s="72"/>
      <c r="G52" s="76" t="s">
        <v>52</v>
      </c>
      <c r="H52" s="76"/>
      <c r="I52" s="77" t="s">
        <v>53</v>
      </c>
      <c r="J52" s="76"/>
      <c r="K52" s="76" t="s">
        <v>54</v>
      </c>
      <c r="L52" s="74">
        <f>COUNTIF(F$21:F45,"1 СР")</f>
        <v>13</v>
      </c>
      <c r="M52" s="76"/>
      <c r="N52" s="76"/>
    </row>
    <row r="53" spans="1:14" ht="14.5" x14ac:dyDescent="0.35">
      <c r="A53" s="78"/>
      <c r="B53" s="73"/>
      <c r="C53" s="73"/>
      <c r="D53" s="73"/>
      <c r="E53" s="73"/>
      <c r="F53" s="73"/>
      <c r="G53" s="72" t="s">
        <v>55</v>
      </c>
      <c r="H53" s="72"/>
      <c r="I53" s="73">
        <f>COUNTIF(A$21:A45,"НФ")</f>
        <v>1</v>
      </c>
      <c r="J53" s="72"/>
      <c r="K53" s="72" t="s">
        <v>56</v>
      </c>
      <c r="L53" s="74">
        <f>COUNTIF(F$21:F45,"2 СР")</f>
        <v>7</v>
      </c>
      <c r="M53" s="75"/>
      <c r="N53" s="75"/>
    </row>
    <row r="54" spans="1:14" ht="14.5" x14ac:dyDescent="0.35">
      <c r="A54" s="78"/>
      <c r="B54" s="73"/>
      <c r="C54" s="73"/>
      <c r="D54" s="73"/>
      <c r="E54" s="73"/>
      <c r="F54" s="73"/>
      <c r="G54" s="76" t="s">
        <v>57</v>
      </c>
      <c r="H54" s="76"/>
      <c r="I54" s="73">
        <f>COUNTIF(A$21:A46,"ДСКВ")</f>
        <v>0</v>
      </c>
      <c r="J54" s="76"/>
      <c r="K54" s="76" t="s">
        <v>58</v>
      </c>
      <c r="L54" s="74">
        <f>COUNTIF(F$21:F46,"3 СР")</f>
        <v>0</v>
      </c>
      <c r="M54" s="76"/>
      <c r="N54" s="76"/>
    </row>
    <row r="55" spans="1:14" ht="14.5" x14ac:dyDescent="0.35">
      <c r="A55" s="79"/>
      <c r="C55" s="81"/>
      <c r="G55" s="1" t="s">
        <v>59</v>
      </c>
      <c r="I55" s="73">
        <f>COUNTIF(A$21:A47,"НС")</f>
        <v>1</v>
      </c>
      <c r="L55" s="7"/>
    </row>
    <row r="56" spans="1:14" s="70" customFormat="1" x14ac:dyDescent="0.35">
      <c r="A56" s="82"/>
      <c r="B56" s="83"/>
      <c r="C56" s="84"/>
      <c r="H56" s="85"/>
      <c r="I56" s="83"/>
      <c r="J56" s="86"/>
      <c r="L56" s="87"/>
    </row>
    <row r="57" spans="1:14" ht="15.5" x14ac:dyDescent="0.35">
      <c r="A57" s="96" t="s">
        <v>60</v>
      </c>
      <c r="B57" s="97"/>
      <c r="C57" s="97"/>
      <c r="D57" s="97" t="s">
        <v>61</v>
      </c>
      <c r="E57" s="97"/>
      <c r="F57" s="97"/>
      <c r="G57" s="97"/>
      <c r="H57" s="97" t="s">
        <v>62</v>
      </c>
      <c r="I57" s="97"/>
      <c r="J57" s="97"/>
      <c r="K57" s="97"/>
      <c r="L57" s="98"/>
      <c r="M57" s="88"/>
      <c r="N57" s="88"/>
    </row>
    <row r="58" spans="1:14" x14ac:dyDescent="0.35">
      <c r="A58" s="99"/>
      <c r="B58" s="100"/>
      <c r="C58" s="100"/>
      <c r="D58" s="100"/>
      <c r="E58" s="101"/>
      <c r="F58" s="101"/>
      <c r="G58" s="101"/>
      <c r="L58" s="89"/>
    </row>
    <row r="59" spans="1:14" x14ac:dyDescent="0.35">
      <c r="A59" s="90"/>
      <c r="D59" s="80"/>
      <c r="E59" s="80"/>
      <c r="F59" s="80"/>
      <c r="G59" s="80"/>
      <c r="L59" s="7"/>
    </row>
    <row r="60" spans="1:14" x14ac:dyDescent="0.35">
      <c r="A60" s="90"/>
      <c r="D60" s="80"/>
      <c r="E60" s="80"/>
      <c r="F60" s="80"/>
      <c r="G60" s="80"/>
      <c r="L60" s="7"/>
    </row>
    <row r="61" spans="1:14" x14ac:dyDescent="0.35">
      <c r="A61" s="90"/>
      <c r="D61" s="80"/>
      <c r="E61" s="80"/>
      <c r="F61" s="80"/>
      <c r="G61" s="80"/>
      <c r="L61" s="7"/>
    </row>
    <row r="62" spans="1:14" x14ac:dyDescent="0.35">
      <c r="A62" s="79"/>
      <c r="B62" s="1"/>
      <c r="C62" s="1"/>
      <c r="D62" s="80"/>
      <c r="L62" s="7"/>
    </row>
    <row r="63" spans="1:14" x14ac:dyDescent="0.35">
      <c r="A63" s="99"/>
      <c r="B63" s="100"/>
      <c r="C63" s="100"/>
      <c r="D63" s="100"/>
      <c r="E63" s="102"/>
      <c r="F63" s="102"/>
      <c r="G63" s="102"/>
      <c r="L63" s="87"/>
    </row>
    <row r="64" spans="1:14" ht="16" thickBot="1" x14ac:dyDescent="0.4">
      <c r="A64" s="93"/>
      <c r="B64" s="94"/>
      <c r="C64" s="94"/>
      <c r="D64" s="94" t="str">
        <f>F17</f>
        <v xml:space="preserve">ДОЦЕНКО С.А. (ВК, г. ОМСК) </v>
      </c>
      <c r="E64" s="94"/>
      <c r="F64" s="94"/>
      <c r="G64" s="94"/>
      <c r="H64" s="94" t="s">
        <v>19</v>
      </c>
      <c r="I64" s="94"/>
      <c r="J64" s="94"/>
      <c r="K64" s="94"/>
      <c r="L64" s="95"/>
      <c r="M64" s="91"/>
      <c r="N64" s="91"/>
    </row>
    <row r="65" ht="13.5" thickTop="1" x14ac:dyDescent="0.35"/>
  </sheetData>
  <mergeCells count="39">
    <mergeCell ref="A6:L6"/>
    <mergeCell ref="A1:L1"/>
    <mergeCell ref="A2:L2"/>
    <mergeCell ref="A3:L3"/>
    <mergeCell ref="A4:L4"/>
    <mergeCell ref="A5:L5"/>
    <mergeCell ref="A7:L7"/>
    <mergeCell ref="A9:L9"/>
    <mergeCell ref="A10:L10"/>
    <mergeCell ref="A11:L11"/>
    <mergeCell ref="A15:F15"/>
    <mergeCell ref="G15:L15"/>
    <mergeCell ref="A47:F47"/>
    <mergeCell ref="G47:L47"/>
    <mergeCell ref="I16:L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46:E46"/>
    <mergeCell ref="F46:G46"/>
    <mergeCell ref="A64:C64"/>
    <mergeCell ref="D64:G64"/>
    <mergeCell ref="H64:L64"/>
    <mergeCell ref="A57:C57"/>
    <mergeCell ref="D57:G57"/>
    <mergeCell ref="H57:L57"/>
    <mergeCell ref="A58:D58"/>
    <mergeCell ref="E58:G58"/>
    <mergeCell ref="A63:D63"/>
    <mergeCell ref="E63:G63"/>
  </mergeCells>
  <printOptions horizontalCentered="1"/>
  <pageMargins left="0" right="0" top="0.9055118110236221" bottom="0.86614173228346458" header="0.15748031496062992" footer="0.11811023622047245"/>
  <pageSetup paperSize="9" scale="54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BF5D-AFEF-40C6-8AAE-A4B1FABBF880}">
  <sheetPr>
    <tabColor rgb="FF0070C0"/>
  </sheetPr>
  <dimension ref="A1:O44"/>
  <sheetViews>
    <sheetView view="pageBreakPreview" zoomScale="50" zoomScaleNormal="80" zoomScaleSheetLayoutView="50" workbookViewId="0">
      <selection activeCell="A8" sqref="A8:XFD8"/>
    </sheetView>
  </sheetViews>
  <sheetFormatPr defaultColWidth="9.1796875" defaultRowHeight="13" x14ac:dyDescent="0.35"/>
  <cols>
    <col min="1" max="1" width="7" style="1" customWidth="1"/>
    <col min="2" max="2" width="7.81640625" style="80" customWidth="1"/>
    <col min="3" max="3" width="13.90625" style="80" customWidth="1"/>
    <col min="4" max="4" width="36.36328125" style="1" customWidth="1"/>
    <col min="5" max="5" width="13.26953125" style="1" customWidth="1"/>
    <col min="6" max="6" width="9.54296875" style="1" customWidth="1"/>
    <col min="7" max="7" width="29.81640625" style="1" customWidth="1"/>
    <col min="8" max="8" width="11.54296875" style="67" customWidth="1"/>
    <col min="9" max="9" width="13.1796875" style="1" customWidth="1"/>
    <col min="10" max="10" width="10.453125" style="68" customWidth="1"/>
    <col min="11" max="11" width="10.1796875" style="1" customWidth="1"/>
    <col min="12" max="12" width="15.54296875" style="1" customWidth="1"/>
    <col min="13" max="16384" width="9.1796875" style="1"/>
  </cols>
  <sheetData>
    <row r="1" spans="1:13" ht="18.649999999999999" customHeight="1" x14ac:dyDescent="0.3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3" ht="18.649999999999999" customHeight="1" x14ac:dyDescent="0.3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ht="18.649999999999999" customHeight="1" x14ac:dyDescent="0.3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ht="18.649999999999999" customHeight="1" x14ac:dyDescent="0.3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ht="18.649999999999999" customHeight="1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3" s="2" customFormat="1" ht="28.5" x14ac:dyDescent="0.3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3" s="2" customFormat="1" ht="18" customHeight="1" thickBot="1" x14ac:dyDescent="0.4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s="2" customFormat="1" ht="18" hidden="1" customHeight="1" thickTop="1" thickBot="1" x14ac:dyDescent="0.4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3" s="2" customFormat="1" ht="17.5" customHeight="1" thickTop="1" x14ac:dyDescent="0.35">
      <c r="A9" s="126" t="s">
        <v>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/>
    </row>
    <row r="10" spans="1:13" ht="20.25" customHeight="1" x14ac:dyDescent="0.35">
      <c r="A10" s="129" t="s">
        <v>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1"/>
    </row>
    <row r="11" spans="1:13" ht="19.5" customHeight="1" x14ac:dyDescent="0.35">
      <c r="A11" s="129" t="s">
        <v>66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1"/>
    </row>
    <row r="12" spans="1:13" ht="15.75" customHeight="1" x14ac:dyDescent="0.35">
      <c r="A12" s="3"/>
      <c r="B12" s="4"/>
      <c r="C12" s="4"/>
      <c r="D12" s="4"/>
      <c r="E12" s="4"/>
      <c r="F12" s="4"/>
      <c r="G12" s="4"/>
      <c r="H12" s="5"/>
      <c r="I12" s="4"/>
      <c r="J12" s="6"/>
      <c r="K12" s="4"/>
      <c r="L12" s="7"/>
    </row>
    <row r="13" spans="1:13" ht="14.5" x14ac:dyDescent="0.3">
      <c r="A13" s="8" t="s">
        <v>5</v>
      </c>
      <c r="B13" s="9"/>
      <c r="C13" s="9"/>
      <c r="D13" s="10"/>
      <c r="E13" s="11"/>
      <c r="F13" s="11"/>
      <c r="G13" s="11" t="s">
        <v>6</v>
      </c>
      <c r="H13" s="12"/>
      <c r="I13" s="13"/>
      <c r="J13" s="14"/>
      <c r="K13" s="15"/>
      <c r="L13" s="16" t="s">
        <v>7</v>
      </c>
    </row>
    <row r="14" spans="1:13" ht="14.5" x14ac:dyDescent="0.35">
      <c r="A14" s="17" t="s">
        <v>8</v>
      </c>
      <c r="B14" s="18"/>
      <c r="C14" s="18"/>
      <c r="D14" s="19"/>
      <c r="E14" s="19"/>
      <c r="F14" s="19"/>
      <c r="G14" s="19" t="s">
        <v>9</v>
      </c>
      <c r="H14" s="20"/>
      <c r="I14" s="21"/>
      <c r="J14" s="22"/>
      <c r="K14" s="23"/>
      <c r="L14" s="24" t="s">
        <v>10</v>
      </c>
    </row>
    <row r="15" spans="1:13" ht="14.5" x14ac:dyDescent="0.35">
      <c r="A15" s="109" t="s">
        <v>11</v>
      </c>
      <c r="B15" s="110"/>
      <c r="C15" s="110"/>
      <c r="D15" s="110"/>
      <c r="E15" s="110"/>
      <c r="F15" s="132"/>
      <c r="G15" s="111" t="s">
        <v>12</v>
      </c>
      <c r="H15" s="110"/>
      <c r="I15" s="110"/>
      <c r="J15" s="110"/>
      <c r="K15" s="110"/>
      <c r="L15" s="112"/>
      <c r="M15" s="25"/>
    </row>
    <row r="16" spans="1:13" ht="14.5" x14ac:dyDescent="0.35">
      <c r="A16" s="26" t="s">
        <v>13</v>
      </c>
      <c r="B16" s="27"/>
      <c r="C16" s="27"/>
      <c r="D16" s="28"/>
      <c r="E16" s="29"/>
      <c r="F16" s="28"/>
      <c r="G16" s="30" t="s">
        <v>14</v>
      </c>
      <c r="H16" s="31"/>
      <c r="I16" s="113"/>
      <c r="J16" s="113"/>
      <c r="K16" s="113"/>
      <c r="L16" s="114"/>
      <c r="M16" s="32"/>
    </row>
    <row r="17" spans="1:15" ht="14.5" x14ac:dyDescent="0.35">
      <c r="A17" s="26" t="s">
        <v>15</v>
      </c>
      <c r="B17" s="27"/>
      <c r="C17" s="27"/>
      <c r="D17" s="33"/>
      <c r="E17" s="34"/>
      <c r="F17" s="35" t="s">
        <v>16</v>
      </c>
      <c r="G17" s="30" t="s">
        <v>17</v>
      </c>
      <c r="H17" s="31"/>
      <c r="I17" s="36"/>
      <c r="J17" s="37"/>
      <c r="K17" s="38"/>
      <c r="L17" s="39"/>
      <c r="M17" s="32"/>
    </row>
    <row r="18" spans="1:15" ht="14.5" x14ac:dyDescent="0.35">
      <c r="A18" s="26" t="s">
        <v>18</v>
      </c>
      <c r="B18" s="27"/>
      <c r="C18" s="27"/>
      <c r="D18" s="33"/>
      <c r="E18" s="34"/>
      <c r="F18" s="35" t="s">
        <v>19</v>
      </c>
      <c r="G18" s="40" t="s">
        <v>20</v>
      </c>
      <c r="H18" s="31"/>
      <c r="I18" s="36"/>
      <c r="J18" s="37"/>
      <c r="K18" s="38"/>
      <c r="L18" s="39"/>
      <c r="M18" s="32"/>
    </row>
    <row r="19" spans="1:15" ht="15" thickBot="1" x14ac:dyDescent="0.4">
      <c r="A19" s="26" t="s">
        <v>21</v>
      </c>
      <c r="B19" s="41"/>
      <c r="C19" s="41"/>
      <c r="D19" s="42"/>
      <c r="F19" s="35" t="s">
        <v>22</v>
      </c>
      <c r="G19" s="40" t="s">
        <v>23</v>
      </c>
      <c r="H19" s="31"/>
      <c r="I19" s="36"/>
      <c r="J19" s="37"/>
      <c r="K19" s="38"/>
      <c r="L19" s="43" t="s">
        <v>24</v>
      </c>
      <c r="M19" s="32"/>
      <c r="O19" s="35"/>
    </row>
    <row r="20" spans="1:15" ht="14" thickTop="1" thickBot="1" x14ac:dyDescent="0.4">
      <c r="A20" s="44"/>
      <c r="B20" s="45"/>
      <c r="C20" s="45"/>
      <c r="D20" s="46"/>
      <c r="E20" s="46"/>
      <c r="F20" s="46"/>
      <c r="G20" s="46"/>
      <c r="H20" s="47"/>
      <c r="I20" s="48"/>
      <c r="J20" s="49"/>
      <c r="K20" s="48"/>
      <c r="L20" s="50"/>
    </row>
    <row r="21" spans="1:15" s="51" customFormat="1" ht="19.5" customHeight="1" thickTop="1" x14ac:dyDescent="0.35">
      <c r="A21" s="115" t="s">
        <v>25</v>
      </c>
      <c r="B21" s="117" t="s">
        <v>26</v>
      </c>
      <c r="C21" s="117" t="s">
        <v>27</v>
      </c>
      <c r="D21" s="117" t="s">
        <v>28</v>
      </c>
      <c r="E21" s="117" t="s">
        <v>29</v>
      </c>
      <c r="F21" s="117" t="s">
        <v>30</v>
      </c>
      <c r="G21" s="119" t="s">
        <v>31</v>
      </c>
      <c r="H21" s="121" t="s">
        <v>32</v>
      </c>
      <c r="I21" s="123" t="s">
        <v>33</v>
      </c>
      <c r="J21" s="103" t="s">
        <v>34</v>
      </c>
      <c r="K21" s="105" t="s">
        <v>35</v>
      </c>
      <c r="L21" s="107" t="s">
        <v>36</v>
      </c>
    </row>
    <row r="22" spans="1:15" s="51" customFormat="1" ht="19.5" customHeight="1" thickBot="1" x14ac:dyDescent="0.4">
      <c r="A22" s="116"/>
      <c r="B22" s="118"/>
      <c r="C22" s="118"/>
      <c r="D22" s="118"/>
      <c r="E22" s="118"/>
      <c r="F22" s="118"/>
      <c r="G22" s="120"/>
      <c r="H22" s="122"/>
      <c r="I22" s="124"/>
      <c r="J22" s="104"/>
      <c r="K22" s="106"/>
      <c r="L22" s="108"/>
    </row>
    <row r="23" spans="1:15" s="62" customFormat="1" ht="22" customHeight="1" thickTop="1" x14ac:dyDescent="0.35">
      <c r="A23" s="52">
        <v>1</v>
      </c>
      <c r="B23" s="53">
        <v>12</v>
      </c>
      <c r="C23" s="54">
        <f>VLOOKUP(B23,[1]список!_xlnm.Print_Area,3)</f>
        <v>10114286996</v>
      </c>
      <c r="D23" s="54" t="str">
        <f>VLOOKUP(B23,[1]список!_xlnm.Print_Area,2)</f>
        <v>КРАСЮК Варвара Владимировна</v>
      </c>
      <c r="E23" s="55">
        <f>VLOOKUP(B23,[1]список!_xlnm.Print_Area,4)</f>
        <v>39383</v>
      </c>
      <c r="F23" s="54" t="str">
        <f>VLOOKUP(B23,[1]список!_xlnm.Print_Area,5)</f>
        <v>КМС</v>
      </c>
      <c r="G23" s="56" t="str">
        <f>VLOOKUP(B23,[1]список!_xlnm.Print_Area,6)</f>
        <v>Кемеровская область</v>
      </c>
      <c r="H23" s="57">
        <v>2.0556712962962961E-2</v>
      </c>
      <c r="I23" s="58"/>
      <c r="J23" s="59">
        <f>0.625/(H23/1)</f>
        <v>30.403693485727157</v>
      </c>
      <c r="K23" s="60"/>
      <c r="L23" s="61"/>
    </row>
    <row r="24" spans="1:15" s="65" customFormat="1" ht="22" customHeight="1" x14ac:dyDescent="0.35">
      <c r="A24" s="52">
        <v>2</v>
      </c>
      <c r="B24" s="53">
        <v>67</v>
      </c>
      <c r="C24" s="54">
        <f>VLOOKUP(B24,[1]список!_xlnm.Print_Area,3)</f>
        <v>10128500934</v>
      </c>
      <c r="D24" s="54" t="str">
        <f>VLOOKUP(B24,[1]список!_xlnm.Print_Area,2)</f>
        <v>ГЕРАСИМОВА Александра Павловна</v>
      </c>
      <c r="E24" s="55">
        <f>VLOOKUP(B24,[1]список!_xlnm.Print_Area,4)</f>
        <v>39652</v>
      </c>
      <c r="F24" s="54" t="str">
        <f>VLOOKUP(B24,[1]список!_xlnm.Print_Area,5)</f>
        <v>КМС</v>
      </c>
      <c r="G24" s="56" t="str">
        <f>VLOOKUP(B24,[1]список!_xlnm.Print_Area,6)</f>
        <v>Новосибирская область</v>
      </c>
      <c r="H24" s="57">
        <v>2.3471064814814813E-2</v>
      </c>
      <c r="I24" s="63">
        <f>H24-H23</f>
        <v>2.914351851851852E-3</v>
      </c>
      <c r="J24" s="59">
        <f t="shared" ref="J24" si="0">0.625/(H24/1)</f>
        <v>26.628531978894426</v>
      </c>
      <c r="K24" s="60"/>
      <c r="L24" s="64"/>
    </row>
    <row r="25" spans="1:15" ht="11" customHeight="1" x14ac:dyDescent="0.35">
      <c r="A25" s="99"/>
      <c r="B25" s="100"/>
      <c r="C25" s="100"/>
      <c r="D25" s="100"/>
      <c r="E25" s="100"/>
      <c r="F25" s="100"/>
      <c r="G25" s="100"/>
      <c r="L25" s="7"/>
    </row>
    <row r="26" spans="1:15" s="70" customFormat="1" ht="15.5" customHeight="1" x14ac:dyDescent="0.35">
      <c r="A26" s="109" t="s">
        <v>38</v>
      </c>
      <c r="B26" s="110"/>
      <c r="C26" s="110"/>
      <c r="D26" s="110"/>
      <c r="E26" s="110"/>
      <c r="F26" s="110"/>
      <c r="G26" s="111" t="s">
        <v>39</v>
      </c>
      <c r="H26" s="110"/>
      <c r="I26" s="110"/>
      <c r="J26" s="110"/>
      <c r="K26" s="110"/>
      <c r="L26" s="112"/>
      <c r="M26" s="69"/>
      <c r="N26" s="69"/>
    </row>
    <row r="27" spans="1:15" ht="14.5" x14ac:dyDescent="0.35">
      <c r="A27" s="71" t="s">
        <v>40</v>
      </c>
      <c r="B27" s="72"/>
      <c r="C27" s="72"/>
      <c r="D27" s="72"/>
      <c r="E27" s="72"/>
      <c r="F27" s="72"/>
      <c r="G27" s="72" t="s">
        <v>41</v>
      </c>
      <c r="H27" s="72"/>
      <c r="I27" s="73" cm="1">
        <f t="array" ref="I27">SUM(1/COUNTIF(G23:G24,G23:G24))</f>
        <v>2</v>
      </c>
      <c r="J27" s="72"/>
      <c r="K27" s="72" t="s">
        <v>42</v>
      </c>
      <c r="L27" s="74">
        <f>COUNTIF(F$21:F24,"ЗМС")</f>
        <v>0</v>
      </c>
      <c r="M27" s="75"/>
      <c r="N27" s="75"/>
    </row>
    <row r="28" spans="1:15" ht="14.5" x14ac:dyDescent="0.35">
      <c r="A28" s="71" t="s">
        <v>43</v>
      </c>
      <c r="B28" s="72"/>
      <c r="C28" s="72"/>
      <c r="D28" s="72"/>
      <c r="E28" s="72"/>
      <c r="F28" s="72"/>
      <c r="G28" s="72" t="s">
        <v>44</v>
      </c>
      <c r="H28" s="72"/>
      <c r="I28" s="73" cm="1">
        <f t="array" ref="I28">SUM(1/COUNTIF(A23:A24,A23:A24))</f>
        <v>2</v>
      </c>
      <c r="J28" s="72"/>
      <c r="K28" s="72" t="s">
        <v>45</v>
      </c>
      <c r="L28" s="74">
        <f>COUNTIF(F$21:F24,"МСМК")</f>
        <v>0</v>
      </c>
      <c r="M28" s="75"/>
      <c r="N28" s="75"/>
    </row>
    <row r="29" spans="1:15" ht="14.5" x14ac:dyDescent="0.35">
      <c r="A29" s="71" t="s">
        <v>46</v>
      </c>
      <c r="B29" s="72"/>
      <c r="C29" s="72"/>
      <c r="D29" s="72"/>
      <c r="E29" s="72"/>
      <c r="F29" s="72"/>
      <c r="G29" s="72" t="s">
        <v>47</v>
      </c>
      <c r="H29" s="72"/>
      <c r="I29" s="73" cm="1">
        <f t="array" ref="I29">SUM(1/COUNTIF(A23:A24,A23:A24))</f>
        <v>2</v>
      </c>
      <c r="J29" s="72"/>
      <c r="K29" s="72" t="s">
        <v>48</v>
      </c>
      <c r="L29" s="74">
        <f>COUNTIF(F$21:F24,"МС")</f>
        <v>0</v>
      </c>
      <c r="M29" s="75"/>
      <c r="N29" s="75"/>
    </row>
    <row r="30" spans="1:15" ht="14.5" x14ac:dyDescent="0.35">
      <c r="A30" s="71" t="s">
        <v>49</v>
      </c>
      <c r="B30" s="72"/>
      <c r="C30" s="72"/>
      <c r="D30" s="72"/>
      <c r="E30" s="72"/>
      <c r="F30" s="72"/>
      <c r="G30" s="72" t="s">
        <v>50</v>
      </c>
      <c r="H30" s="72"/>
      <c r="I30" s="73" cm="1">
        <f t="array" ref="I30">SUM(1/COUNTIF(A23:A24,A23:A24))</f>
        <v>2</v>
      </c>
      <c r="J30" s="72"/>
      <c r="K30" s="72" t="s">
        <v>51</v>
      </c>
      <c r="L30" s="74">
        <f>COUNTIF(F$21:F24,"КМС")</f>
        <v>2</v>
      </c>
      <c r="M30" s="75"/>
      <c r="N30" s="75"/>
    </row>
    <row r="31" spans="1:15" ht="14.5" x14ac:dyDescent="0.35">
      <c r="A31" s="71"/>
      <c r="B31" s="72"/>
      <c r="C31" s="72"/>
      <c r="D31" s="72"/>
      <c r="E31" s="72"/>
      <c r="F31" s="72"/>
      <c r="G31" s="76" t="s">
        <v>52</v>
      </c>
      <c r="H31" s="76"/>
      <c r="I31" s="77" t="s">
        <v>53</v>
      </c>
      <c r="J31" s="76"/>
      <c r="K31" s="76" t="s">
        <v>54</v>
      </c>
      <c r="L31" s="74">
        <f>COUNTIF(F$21:F24,"1 СР")</f>
        <v>0</v>
      </c>
      <c r="M31" s="76"/>
      <c r="N31" s="76"/>
    </row>
    <row r="32" spans="1:15" ht="14.5" x14ac:dyDescent="0.35">
      <c r="A32" s="78"/>
      <c r="B32" s="73"/>
      <c r="C32" s="73"/>
      <c r="D32" s="73"/>
      <c r="E32" s="73"/>
      <c r="F32" s="73"/>
      <c r="G32" s="72" t="s">
        <v>55</v>
      </c>
      <c r="H32" s="72"/>
      <c r="I32" s="73">
        <f>COUNTIF(A$21:A24,"НФ")</f>
        <v>0</v>
      </c>
      <c r="J32" s="72"/>
      <c r="K32" s="72" t="s">
        <v>56</v>
      </c>
      <c r="L32" s="74">
        <f>COUNTIF(F$21:F24,"2 СР")</f>
        <v>0</v>
      </c>
      <c r="M32" s="75"/>
      <c r="N32" s="75"/>
    </row>
    <row r="33" spans="1:14" ht="14.5" x14ac:dyDescent="0.35">
      <c r="A33" s="78"/>
      <c r="B33" s="73"/>
      <c r="C33" s="73"/>
      <c r="D33" s="73"/>
      <c r="E33" s="73"/>
      <c r="F33" s="73"/>
      <c r="G33" s="76" t="s">
        <v>57</v>
      </c>
      <c r="H33" s="76"/>
      <c r="I33" s="73">
        <f>COUNTIF(A$21:A25,"ДСКВ")</f>
        <v>0</v>
      </c>
      <c r="J33" s="76"/>
      <c r="K33" s="76" t="s">
        <v>58</v>
      </c>
      <c r="L33" s="74">
        <f>COUNTIF(F$21:F25,"3 СР")</f>
        <v>0</v>
      </c>
      <c r="M33" s="76"/>
      <c r="N33" s="76"/>
    </row>
    <row r="34" spans="1:14" ht="14.5" x14ac:dyDescent="0.35">
      <c r="A34" s="79"/>
      <c r="C34" s="81"/>
      <c r="G34" s="1" t="s">
        <v>59</v>
      </c>
      <c r="I34" s="73">
        <f>COUNTIF(A$21:A26,"НС")</f>
        <v>0</v>
      </c>
      <c r="L34" s="7"/>
    </row>
    <row r="35" spans="1:14" s="70" customFormat="1" x14ac:dyDescent="0.35">
      <c r="A35" s="82"/>
      <c r="B35" s="83"/>
      <c r="C35" s="84"/>
      <c r="H35" s="85"/>
      <c r="I35" s="83"/>
      <c r="J35" s="86"/>
      <c r="L35" s="87"/>
    </row>
    <row r="36" spans="1:14" ht="15.5" x14ac:dyDescent="0.35">
      <c r="A36" s="96" t="s">
        <v>60</v>
      </c>
      <c r="B36" s="97"/>
      <c r="C36" s="97"/>
      <c r="D36" s="97" t="s">
        <v>61</v>
      </c>
      <c r="E36" s="97"/>
      <c r="F36" s="97"/>
      <c r="G36" s="97"/>
      <c r="H36" s="97" t="s">
        <v>62</v>
      </c>
      <c r="I36" s="97"/>
      <c r="J36" s="97"/>
      <c r="K36" s="97"/>
      <c r="L36" s="98"/>
      <c r="M36" s="88"/>
      <c r="N36" s="88"/>
    </row>
    <row r="37" spans="1:14" x14ac:dyDescent="0.35">
      <c r="A37" s="99"/>
      <c r="B37" s="100"/>
      <c r="C37" s="100"/>
      <c r="D37" s="100"/>
      <c r="E37" s="101"/>
      <c r="F37" s="101"/>
      <c r="G37" s="101"/>
      <c r="L37" s="89"/>
    </row>
    <row r="38" spans="1:14" x14ac:dyDescent="0.35">
      <c r="A38" s="90"/>
      <c r="D38" s="80"/>
      <c r="E38" s="80"/>
      <c r="F38" s="80"/>
      <c r="G38" s="80"/>
      <c r="L38" s="7"/>
    </row>
    <row r="39" spans="1:14" x14ac:dyDescent="0.35">
      <c r="A39" s="90"/>
      <c r="D39" s="80"/>
      <c r="E39" s="80"/>
      <c r="F39" s="80"/>
      <c r="G39" s="80"/>
      <c r="L39" s="7"/>
    </row>
    <row r="40" spans="1:14" x14ac:dyDescent="0.35">
      <c r="A40" s="90"/>
      <c r="D40" s="80"/>
      <c r="E40" s="80"/>
      <c r="F40" s="80"/>
      <c r="G40" s="80"/>
      <c r="L40" s="7"/>
    </row>
    <row r="41" spans="1:14" x14ac:dyDescent="0.35">
      <c r="A41" s="79"/>
      <c r="B41" s="1"/>
      <c r="C41" s="1"/>
      <c r="D41" s="80"/>
      <c r="L41" s="7"/>
    </row>
    <row r="42" spans="1:14" x14ac:dyDescent="0.35">
      <c r="A42" s="99"/>
      <c r="B42" s="100"/>
      <c r="C42" s="100"/>
      <c r="D42" s="100"/>
      <c r="E42" s="102"/>
      <c r="F42" s="102"/>
      <c r="G42" s="102"/>
      <c r="L42" s="87"/>
    </row>
    <row r="43" spans="1:14" ht="16" thickBot="1" x14ac:dyDescent="0.4">
      <c r="A43" s="93"/>
      <c r="B43" s="94"/>
      <c r="C43" s="94"/>
      <c r="D43" s="94" t="str">
        <f>F17</f>
        <v xml:space="preserve">ДОЦЕНКО С.А. (ВК, г. ОМСК) </v>
      </c>
      <c r="E43" s="94"/>
      <c r="F43" s="94"/>
      <c r="G43" s="94"/>
      <c r="H43" s="94" t="s">
        <v>19</v>
      </c>
      <c r="I43" s="94"/>
      <c r="J43" s="94"/>
      <c r="K43" s="94"/>
      <c r="L43" s="95"/>
      <c r="M43" s="91"/>
      <c r="N43" s="91"/>
    </row>
    <row r="44" spans="1:14" ht="13.5" thickTop="1" x14ac:dyDescent="0.35"/>
  </sheetData>
  <mergeCells count="39">
    <mergeCell ref="A6:L6"/>
    <mergeCell ref="A1:L1"/>
    <mergeCell ref="A2:L2"/>
    <mergeCell ref="A3:L3"/>
    <mergeCell ref="A4:L4"/>
    <mergeCell ref="A5:L5"/>
    <mergeCell ref="A7:L7"/>
    <mergeCell ref="A9:L9"/>
    <mergeCell ref="A10:L10"/>
    <mergeCell ref="A11:L11"/>
    <mergeCell ref="A15:F15"/>
    <mergeCell ref="G15:L15"/>
    <mergeCell ref="A26:F26"/>
    <mergeCell ref="G26:L26"/>
    <mergeCell ref="I16:L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25:E25"/>
    <mergeCell ref="F25:G25"/>
    <mergeCell ref="A43:C43"/>
    <mergeCell ref="D43:G43"/>
    <mergeCell ref="H43:L43"/>
    <mergeCell ref="A36:C36"/>
    <mergeCell ref="D36:G36"/>
    <mergeCell ref="H36:L36"/>
    <mergeCell ref="A37:D37"/>
    <mergeCell ref="E37:G37"/>
    <mergeCell ref="A42:D42"/>
    <mergeCell ref="E42:G42"/>
  </mergeCells>
  <printOptions horizontalCentered="1"/>
  <pageMargins left="0" right="0" top="0.9055118110236221" bottom="0.86614173228346458" header="0.15748031496062992" footer="0.11811023622047245"/>
  <pageSetup paperSize="9" scale="54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204C-D0F9-474D-849C-67439AF2AC9E}">
  <sheetPr>
    <tabColor rgb="FF0070C0"/>
  </sheetPr>
  <dimension ref="A1:O49"/>
  <sheetViews>
    <sheetView view="pageBreakPreview" zoomScale="70" zoomScaleNormal="80" zoomScaleSheetLayoutView="70" workbookViewId="0">
      <selection activeCell="A11" sqref="A11:L11"/>
    </sheetView>
  </sheetViews>
  <sheetFormatPr defaultColWidth="9.1796875" defaultRowHeight="13" x14ac:dyDescent="0.35"/>
  <cols>
    <col min="1" max="1" width="7" style="1" customWidth="1"/>
    <col min="2" max="2" width="7.81640625" style="80" customWidth="1"/>
    <col min="3" max="3" width="14.81640625" style="80" customWidth="1"/>
    <col min="4" max="4" width="38.08984375" style="1" customWidth="1"/>
    <col min="5" max="5" width="13.08984375" style="1" customWidth="1"/>
    <col min="6" max="6" width="9.54296875" style="1" customWidth="1"/>
    <col min="7" max="7" width="29.81640625" style="1" customWidth="1"/>
    <col min="8" max="8" width="11.54296875" style="67" customWidth="1"/>
    <col min="9" max="9" width="13.1796875" style="1" customWidth="1"/>
    <col min="10" max="10" width="10.453125" style="68" customWidth="1"/>
    <col min="11" max="11" width="10.1796875" style="1" customWidth="1"/>
    <col min="12" max="12" width="15.54296875" style="1" customWidth="1"/>
    <col min="13" max="16384" width="9.1796875" style="1"/>
  </cols>
  <sheetData>
    <row r="1" spans="1:13" ht="18.649999999999999" customHeight="1" x14ac:dyDescent="0.3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3" ht="18.649999999999999" customHeight="1" x14ac:dyDescent="0.3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ht="18.649999999999999" customHeight="1" x14ac:dyDescent="0.3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ht="18.649999999999999" customHeight="1" x14ac:dyDescent="0.3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ht="18.649999999999999" customHeight="1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3" s="2" customFormat="1" ht="28.5" x14ac:dyDescent="0.3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3" s="2" customFormat="1" ht="18" customHeight="1" thickBot="1" x14ac:dyDescent="0.4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s="2" customFormat="1" ht="18" hidden="1" customHeight="1" thickTop="1" thickBot="1" x14ac:dyDescent="0.4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3" s="2" customFormat="1" ht="17.5" customHeight="1" thickTop="1" x14ac:dyDescent="0.35">
      <c r="A9" s="126" t="s">
        <v>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/>
    </row>
    <row r="10" spans="1:13" ht="20.25" customHeight="1" x14ac:dyDescent="0.35">
      <c r="A10" s="129" t="s">
        <v>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1"/>
    </row>
    <row r="11" spans="1:13" ht="19.5" customHeight="1" x14ac:dyDescent="0.35">
      <c r="A11" s="129" t="s">
        <v>67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1"/>
    </row>
    <row r="12" spans="1:13" ht="15.75" customHeight="1" x14ac:dyDescent="0.35">
      <c r="A12" s="3"/>
      <c r="B12" s="4"/>
      <c r="C12" s="4"/>
      <c r="D12" s="4"/>
      <c r="E12" s="4"/>
      <c r="F12" s="4"/>
      <c r="G12" s="4"/>
      <c r="H12" s="5"/>
      <c r="I12" s="4"/>
      <c r="J12" s="6"/>
      <c r="K12" s="4"/>
      <c r="L12" s="7"/>
    </row>
    <row r="13" spans="1:13" ht="14.5" x14ac:dyDescent="0.3">
      <c r="A13" s="8" t="s">
        <v>5</v>
      </c>
      <c r="B13" s="9"/>
      <c r="C13" s="9"/>
      <c r="D13" s="10"/>
      <c r="E13" s="11"/>
      <c r="F13" s="11"/>
      <c r="G13" s="11" t="s">
        <v>6</v>
      </c>
      <c r="H13" s="12"/>
      <c r="I13" s="13"/>
      <c r="J13" s="14"/>
      <c r="K13" s="15"/>
      <c r="L13" s="16" t="s">
        <v>7</v>
      </c>
    </row>
    <row r="14" spans="1:13" ht="14.5" x14ac:dyDescent="0.35">
      <c r="A14" s="17" t="s">
        <v>8</v>
      </c>
      <c r="B14" s="18"/>
      <c r="C14" s="18"/>
      <c r="D14" s="19"/>
      <c r="E14" s="19"/>
      <c r="F14" s="19"/>
      <c r="G14" s="19" t="s">
        <v>9</v>
      </c>
      <c r="H14" s="20"/>
      <c r="I14" s="21"/>
      <c r="J14" s="22"/>
      <c r="K14" s="23"/>
      <c r="L14" s="24" t="s">
        <v>10</v>
      </c>
    </row>
    <row r="15" spans="1:13" ht="14.5" x14ac:dyDescent="0.35">
      <c r="A15" s="109" t="s">
        <v>11</v>
      </c>
      <c r="B15" s="110"/>
      <c r="C15" s="110"/>
      <c r="D15" s="110"/>
      <c r="E15" s="110"/>
      <c r="F15" s="132"/>
      <c r="G15" s="111" t="s">
        <v>12</v>
      </c>
      <c r="H15" s="110"/>
      <c r="I15" s="110"/>
      <c r="J15" s="110"/>
      <c r="K15" s="110"/>
      <c r="L15" s="112"/>
      <c r="M15" s="25"/>
    </row>
    <row r="16" spans="1:13" ht="14.5" x14ac:dyDescent="0.35">
      <c r="A16" s="26" t="s">
        <v>13</v>
      </c>
      <c r="B16" s="27"/>
      <c r="C16" s="27"/>
      <c r="D16" s="28"/>
      <c r="E16" s="29"/>
      <c r="F16" s="28"/>
      <c r="G16" s="30" t="s">
        <v>14</v>
      </c>
      <c r="H16" s="31"/>
      <c r="I16" s="113"/>
      <c r="J16" s="113"/>
      <c r="K16" s="113"/>
      <c r="L16" s="114"/>
      <c r="M16" s="32"/>
    </row>
    <row r="17" spans="1:15" ht="14.5" x14ac:dyDescent="0.35">
      <c r="A17" s="26" t="s">
        <v>15</v>
      </c>
      <c r="B17" s="27"/>
      <c r="C17" s="27"/>
      <c r="D17" s="33"/>
      <c r="E17" s="34"/>
      <c r="F17" s="35" t="s">
        <v>16</v>
      </c>
      <c r="G17" s="30" t="s">
        <v>17</v>
      </c>
      <c r="H17" s="31"/>
      <c r="I17" s="36"/>
      <c r="J17" s="37"/>
      <c r="K17" s="38"/>
      <c r="L17" s="39"/>
      <c r="M17" s="32"/>
    </row>
    <row r="18" spans="1:15" ht="14.5" x14ac:dyDescent="0.35">
      <c r="A18" s="26" t="s">
        <v>18</v>
      </c>
      <c r="B18" s="27"/>
      <c r="C18" s="27"/>
      <c r="D18" s="33"/>
      <c r="E18" s="34"/>
      <c r="F18" s="35" t="s">
        <v>19</v>
      </c>
      <c r="G18" s="40" t="s">
        <v>20</v>
      </c>
      <c r="H18" s="31"/>
      <c r="I18" s="36"/>
      <c r="J18" s="37"/>
      <c r="K18" s="38"/>
      <c r="L18" s="39"/>
      <c r="M18" s="32"/>
    </row>
    <row r="19" spans="1:15" ht="15" thickBot="1" x14ac:dyDescent="0.4">
      <c r="A19" s="26" t="s">
        <v>21</v>
      </c>
      <c r="B19" s="41"/>
      <c r="C19" s="41"/>
      <c r="D19" s="42"/>
      <c r="F19" s="35" t="s">
        <v>22</v>
      </c>
      <c r="G19" s="40" t="s">
        <v>23</v>
      </c>
      <c r="H19" s="31"/>
      <c r="I19" s="36"/>
      <c r="J19" s="37"/>
      <c r="K19" s="38"/>
      <c r="L19" s="43" t="s">
        <v>68</v>
      </c>
      <c r="M19" s="32"/>
      <c r="O19" s="35"/>
    </row>
    <row r="20" spans="1:15" ht="14" thickTop="1" thickBot="1" x14ac:dyDescent="0.4">
      <c r="A20" s="44"/>
      <c r="B20" s="45"/>
      <c r="C20" s="45"/>
      <c r="D20" s="46"/>
      <c r="E20" s="46"/>
      <c r="F20" s="46"/>
      <c r="G20" s="46"/>
      <c r="H20" s="47"/>
      <c r="I20" s="48"/>
      <c r="J20" s="49"/>
      <c r="K20" s="48"/>
      <c r="L20" s="50"/>
    </row>
    <row r="21" spans="1:15" s="51" customFormat="1" ht="19.5" customHeight="1" thickTop="1" x14ac:dyDescent="0.35">
      <c r="A21" s="115" t="s">
        <v>25</v>
      </c>
      <c r="B21" s="117" t="s">
        <v>26</v>
      </c>
      <c r="C21" s="117" t="s">
        <v>27</v>
      </c>
      <c r="D21" s="117" t="s">
        <v>28</v>
      </c>
      <c r="E21" s="117" t="s">
        <v>29</v>
      </c>
      <c r="F21" s="117" t="s">
        <v>30</v>
      </c>
      <c r="G21" s="119" t="s">
        <v>31</v>
      </c>
      <c r="H21" s="121" t="s">
        <v>32</v>
      </c>
      <c r="I21" s="123" t="s">
        <v>33</v>
      </c>
      <c r="J21" s="103" t="s">
        <v>34</v>
      </c>
      <c r="K21" s="105" t="s">
        <v>35</v>
      </c>
      <c r="L21" s="107" t="s">
        <v>36</v>
      </c>
    </row>
    <row r="22" spans="1:15" s="51" customFormat="1" ht="19.5" customHeight="1" thickBot="1" x14ac:dyDescent="0.4">
      <c r="A22" s="116"/>
      <c r="B22" s="118"/>
      <c r="C22" s="118"/>
      <c r="D22" s="118"/>
      <c r="E22" s="118"/>
      <c r="F22" s="118"/>
      <c r="G22" s="120"/>
      <c r="H22" s="122"/>
      <c r="I22" s="124"/>
      <c r="J22" s="104"/>
      <c r="K22" s="106"/>
      <c r="L22" s="108"/>
    </row>
    <row r="23" spans="1:15" s="62" customFormat="1" ht="22" customHeight="1" thickTop="1" x14ac:dyDescent="0.35">
      <c r="A23" s="52">
        <v>1</v>
      </c>
      <c r="B23" s="53">
        <v>62</v>
      </c>
      <c r="C23" s="54">
        <f>VLOOKUP(B23,[1]список!_xlnm.Print_Area,3)</f>
        <v>10127677242</v>
      </c>
      <c r="D23" s="54" t="str">
        <f>VLOOKUP(B23,[1]список!_xlnm.Print_Area,2)</f>
        <v>ПОКРОВСКИЙ Владислав Михайлович</v>
      </c>
      <c r="E23" s="55">
        <f>VLOOKUP(B23,[1]список!_xlnm.Print_Area,4)</f>
        <v>39474</v>
      </c>
      <c r="F23" s="54" t="str">
        <f>VLOOKUP(B23,[1]список!_xlnm.Print_Area,5)</f>
        <v>1 СР</v>
      </c>
      <c r="G23" s="56" t="str">
        <f>VLOOKUP(B23,[1]список!_xlnm.Print_Area,6)</f>
        <v>Новосибирская область</v>
      </c>
      <c r="H23" s="57">
        <v>2.2068287037037036E-2</v>
      </c>
      <c r="I23" s="58"/>
      <c r="J23" s="59">
        <f>0.8333/(H23/1)</f>
        <v>37.760067131693503</v>
      </c>
      <c r="K23" s="92" t="s">
        <v>48</v>
      </c>
      <c r="L23" s="61"/>
    </row>
    <row r="24" spans="1:15" s="62" customFormat="1" ht="22" customHeight="1" x14ac:dyDescent="0.35">
      <c r="A24" s="52">
        <v>2</v>
      </c>
      <c r="B24" s="53">
        <v>20</v>
      </c>
      <c r="C24" s="54">
        <f>VLOOKUP(B24,[1]список!_xlnm.Print_Area,3)</f>
        <v>10113103091</v>
      </c>
      <c r="D24" s="54" t="str">
        <f>VLOOKUP(B24,[1]список!_xlnm.Print_Area,2)</f>
        <v>КОНОНЕНКО Максим Алексеевич</v>
      </c>
      <c r="E24" s="55">
        <f>VLOOKUP(B24,[1]список!_xlnm.Print_Area,4)</f>
        <v>39096</v>
      </c>
      <c r="F24" s="54" t="str">
        <f>VLOOKUP(B24,[1]список!_xlnm.Print_Area,5)</f>
        <v>КМС</v>
      </c>
      <c r="G24" s="56" t="str">
        <f>VLOOKUP(B24,[1]список!_xlnm.Print_Area,6)</f>
        <v>Самарская область</v>
      </c>
      <c r="H24" s="57">
        <v>2.2238425925925925E-2</v>
      </c>
      <c r="I24" s="63">
        <f>H24-H$23</f>
        <v>1.7013888888888981E-4</v>
      </c>
      <c r="J24" s="59">
        <f t="shared" ref="J24:J30" si="0">0.8333/(H24/1)</f>
        <v>37.471177266576454</v>
      </c>
      <c r="K24" s="92"/>
      <c r="L24" s="61"/>
    </row>
    <row r="25" spans="1:15" s="62" customFormat="1" ht="22" customHeight="1" x14ac:dyDescent="0.35">
      <c r="A25" s="52">
        <v>3</v>
      </c>
      <c r="B25" s="53">
        <v>61</v>
      </c>
      <c r="C25" s="54">
        <f>VLOOKUP(B25,[1]список!_xlnm.Print_Area,3)</f>
        <v>10141439926</v>
      </c>
      <c r="D25" s="54" t="str">
        <f>VLOOKUP(B25,[1]список!_xlnm.Print_Area,2)</f>
        <v>ГРЕЧКИН Максим Евгеньевич</v>
      </c>
      <c r="E25" s="55">
        <f>VLOOKUP(B25,[1]список!_xlnm.Print_Area,4)</f>
        <v>39795</v>
      </c>
      <c r="F25" s="54" t="str">
        <f>VLOOKUP(B25,[1]список!_xlnm.Print_Area,5)</f>
        <v>1 СР</v>
      </c>
      <c r="G25" s="56" t="str">
        <f>VLOOKUP(B25,[1]список!_xlnm.Print_Area,6)</f>
        <v>Новосибирская область</v>
      </c>
      <c r="H25" s="57">
        <v>2.3442129629629632E-2</v>
      </c>
      <c r="I25" s="63">
        <f t="shared" ref="I25:I30" si="1">H25-H$23</f>
        <v>1.3738425925925966E-3</v>
      </c>
      <c r="J25" s="59">
        <f t="shared" si="0"/>
        <v>35.547111681643131</v>
      </c>
      <c r="K25" s="92"/>
      <c r="L25" s="61"/>
    </row>
    <row r="26" spans="1:15" s="62" customFormat="1" ht="22" customHeight="1" x14ac:dyDescent="0.35">
      <c r="A26" s="52">
        <v>4</v>
      </c>
      <c r="B26" s="53">
        <v>1</v>
      </c>
      <c r="C26" s="54">
        <f>VLOOKUP(B26,[1]список!_xlnm.Print_Area,3)</f>
        <v>10133001633</v>
      </c>
      <c r="D26" s="54" t="str">
        <f>VLOOKUP(B26,[1]список!_xlnm.Print_Area,2)</f>
        <v>СПЕСИВЦЕВ Михаил Алексеевич</v>
      </c>
      <c r="E26" s="55">
        <f>VLOOKUP(B26,[1]список!_xlnm.Print_Area,4)</f>
        <v>39649</v>
      </c>
      <c r="F26" s="54" t="str">
        <f>VLOOKUP(B26,[1]список!_xlnm.Print_Area,5)</f>
        <v>КМС</v>
      </c>
      <c r="G26" s="56" t="str">
        <f>VLOOKUP(B26,[1]список!_xlnm.Print_Area,6)</f>
        <v>Кемеровская область</v>
      </c>
      <c r="H26" s="57">
        <v>2.3942129629629629E-2</v>
      </c>
      <c r="I26" s="63">
        <f t="shared" si="1"/>
        <v>1.8738425925925936E-3</v>
      </c>
      <c r="J26" s="59">
        <f t="shared" si="0"/>
        <v>34.804756840375134</v>
      </c>
      <c r="K26" s="92"/>
      <c r="L26" s="61"/>
    </row>
    <row r="27" spans="1:15" s="62" customFormat="1" ht="22" customHeight="1" x14ac:dyDescent="0.35">
      <c r="A27" s="52">
        <v>5</v>
      </c>
      <c r="B27" s="53">
        <v>64</v>
      </c>
      <c r="C27" s="54">
        <f>VLOOKUP(B27,[1]список!_xlnm.Print_Area,3)</f>
        <v>10127677141</v>
      </c>
      <c r="D27" s="54" t="str">
        <f>VLOOKUP(B27,[1]список!_xlnm.Print_Area,2)</f>
        <v>СЕМЬЯНОВ Александр Андреевич</v>
      </c>
      <c r="E27" s="55">
        <f>VLOOKUP(B27,[1]список!_xlnm.Print_Area,4)</f>
        <v>39344</v>
      </c>
      <c r="F27" s="54" t="str">
        <f>VLOOKUP(B27,[1]список!_xlnm.Print_Area,5)</f>
        <v>КМС</v>
      </c>
      <c r="G27" s="56" t="str">
        <f>VLOOKUP(B27,[1]список!_xlnm.Print_Area,6)</f>
        <v>Новосибирская область</v>
      </c>
      <c r="H27" s="57">
        <v>2.4113425925925927E-2</v>
      </c>
      <c r="I27" s="63">
        <f t="shared" si="1"/>
        <v>2.0451388888888915E-3</v>
      </c>
      <c r="J27" s="59">
        <f t="shared" si="0"/>
        <v>34.557511759623694</v>
      </c>
      <c r="K27" s="92"/>
      <c r="L27" s="61"/>
    </row>
    <row r="28" spans="1:15" s="62" customFormat="1" ht="22" customHeight="1" x14ac:dyDescent="0.35">
      <c r="A28" s="52">
        <v>6</v>
      </c>
      <c r="B28" s="53">
        <v>49</v>
      </c>
      <c r="C28" s="54">
        <f>VLOOKUP(B28,[1]список!_xlnm.Print_Area,3)</f>
        <v>10117596114</v>
      </c>
      <c r="D28" s="54" t="str">
        <f>VLOOKUP(B28,[1]список!_xlnm.Print_Area,2)</f>
        <v>ЗЫКОВ Николай Андреевич</v>
      </c>
      <c r="E28" s="55">
        <f>VLOOKUP(B28,[1]список!_xlnm.Print_Area,4)</f>
        <v>39367</v>
      </c>
      <c r="F28" s="54" t="str">
        <f>VLOOKUP(B28,[1]список!_xlnm.Print_Area,5)</f>
        <v>КМС</v>
      </c>
      <c r="G28" s="56" t="str">
        <f>VLOOKUP(B28,[1]список!_xlnm.Print_Area,6)</f>
        <v>Новосибирская область</v>
      </c>
      <c r="H28" s="57">
        <v>2.4125000000000004E-2</v>
      </c>
      <c r="I28" s="63">
        <f t="shared" si="1"/>
        <v>2.0567129629629685E-3</v>
      </c>
      <c r="J28" s="59">
        <f t="shared" si="0"/>
        <v>34.540932642487043</v>
      </c>
      <c r="K28" s="92"/>
      <c r="L28" s="61"/>
    </row>
    <row r="29" spans="1:15" s="62" customFormat="1" ht="22" customHeight="1" x14ac:dyDescent="0.35">
      <c r="A29" s="52">
        <v>7</v>
      </c>
      <c r="B29" s="53">
        <v>30</v>
      </c>
      <c r="C29" s="54">
        <f>VLOOKUP(B29,[1]список!_xlnm.Print_Area,3)</f>
        <v>10130118511</v>
      </c>
      <c r="D29" s="54" t="str">
        <f>VLOOKUP(B29,[1]список!_xlnm.Print_Area,2)</f>
        <v>ШАПКИН Егор Иванович</v>
      </c>
      <c r="E29" s="55">
        <f>VLOOKUP(B29,[1]список!_xlnm.Print_Area,4)</f>
        <v>39785</v>
      </c>
      <c r="F29" s="54" t="str">
        <f>VLOOKUP(B29,[1]список!_xlnm.Print_Area,5)</f>
        <v>1 СР</v>
      </c>
      <c r="G29" s="56" t="str">
        <f>VLOOKUP(B29,[1]список!_xlnm.Print_Area,6)</f>
        <v>Новосибирская область</v>
      </c>
      <c r="H29" s="57">
        <v>2.627083333333333E-2</v>
      </c>
      <c r="I29" s="63">
        <f t="shared" si="1"/>
        <v>4.2025462962962945E-3</v>
      </c>
      <c r="J29" s="59">
        <f t="shared" si="0"/>
        <v>31.719587628865984</v>
      </c>
      <c r="K29" s="92"/>
      <c r="L29" s="61"/>
    </row>
    <row r="30" spans="1:15" s="65" customFormat="1" ht="22" customHeight="1" x14ac:dyDescent="0.35">
      <c r="A30" s="52">
        <v>8</v>
      </c>
      <c r="B30" s="53">
        <v>50</v>
      </c>
      <c r="C30" s="54">
        <f>VLOOKUP(B30,[1]список!_xlnm.Print_Area,3)</f>
        <v>10128428283</v>
      </c>
      <c r="D30" s="54" t="str">
        <f>VLOOKUP(B30,[1]список!_xlnm.Print_Area,2)</f>
        <v>ЛУЦЮК Владислав Юрьевич</v>
      </c>
      <c r="E30" s="55">
        <f>VLOOKUP(B30,[1]список!_xlnm.Print_Area,4)</f>
        <v>39257</v>
      </c>
      <c r="F30" s="54" t="str">
        <f>VLOOKUP(B30,[1]список!_xlnm.Print_Area,5)</f>
        <v>КМС</v>
      </c>
      <c r="G30" s="56" t="str">
        <f>VLOOKUP(B30,[1]список!_xlnm.Print_Area,6)</f>
        <v>Новосибирская область</v>
      </c>
      <c r="H30" s="57">
        <v>2.7013888888888889E-2</v>
      </c>
      <c r="I30" s="63">
        <f t="shared" si="1"/>
        <v>4.9456018518518538E-3</v>
      </c>
      <c r="J30" s="59">
        <f t="shared" si="0"/>
        <v>30.847095115681235</v>
      </c>
      <c r="K30" s="92" t="s">
        <v>51</v>
      </c>
      <c r="L30" s="64"/>
    </row>
    <row r="31" spans="1:15" ht="11" customHeight="1" x14ac:dyDescent="0.35">
      <c r="A31" s="99"/>
      <c r="B31" s="100"/>
      <c r="C31" s="100"/>
      <c r="D31" s="100"/>
      <c r="E31" s="100"/>
      <c r="F31" s="100"/>
      <c r="G31" s="100"/>
      <c r="L31" s="7"/>
    </row>
    <row r="32" spans="1:15" s="70" customFormat="1" ht="15.5" customHeight="1" x14ac:dyDescent="0.35">
      <c r="A32" s="109" t="s">
        <v>38</v>
      </c>
      <c r="B32" s="110"/>
      <c r="C32" s="110"/>
      <c r="D32" s="110"/>
      <c r="E32" s="110"/>
      <c r="F32" s="110"/>
      <c r="G32" s="111" t="s">
        <v>39</v>
      </c>
      <c r="H32" s="110"/>
      <c r="I32" s="110"/>
      <c r="J32" s="110"/>
      <c r="K32" s="110"/>
      <c r="L32" s="112"/>
      <c r="M32" s="69"/>
      <c r="N32" s="69"/>
    </row>
    <row r="33" spans="1:14" ht="14.5" x14ac:dyDescent="0.35">
      <c r="A33" s="71" t="s">
        <v>40</v>
      </c>
      <c r="B33" s="72"/>
      <c r="C33" s="72"/>
      <c r="D33" s="72"/>
      <c r="E33" s="72"/>
      <c r="F33" s="72"/>
      <c r="G33" s="72" t="s">
        <v>41</v>
      </c>
      <c r="H33" s="72"/>
      <c r="I33" s="73" cm="1">
        <f t="array" ref="I33">SUM(1/COUNTIF(G23:G30,G23:G30))</f>
        <v>2.9999999999999996</v>
      </c>
      <c r="J33" s="72"/>
      <c r="K33" s="72" t="s">
        <v>42</v>
      </c>
      <c r="L33" s="74">
        <f>COUNTIF(F$21:F30,"ЗМС")</f>
        <v>0</v>
      </c>
      <c r="M33" s="75"/>
      <c r="N33" s="75"/>
    </row>
    <row r="34" spans="1:14" ht="14.5" x14ac:dyDescent="0.35">
      <c r="A34" s="71" t="s">
        <v>43</v>
      </c>
      <c r="B34" s="72"/>
      <c r="C34" s="72"/>
      <c r="D34" s="72"/>
      <c r="E34" s="72"/>
      <c r="F34" s="72"/>
      <c r="G34" s="72" t="s">
        <v>44</v>
      </c>
      <c r="H34" s="72"/>
      <c r="I34" s="73" cm="1">
        <f t="array" ref="I34">SUM(1/COUNTIF(A23:A30,A23:A30))</f>
        <v>8</v>
      </c>
      <c r="J34" s="72"/>
      <c r="K34" s="72" t="s">
        <v>45</v>
      </c>
      <c r="L34" s="74">
        <f>COUNTIF(F$21:F30,"МСМК")</f>
        <v>0</v>
      </c>
      <c r="M34" s="75"/>
      <c r="N34" s="75"/>
    </row>
    <row r="35" spans="1:14" ht="14.5" x14ac:dyDescent="0.35">
      <c r="A35" s="71" t="s">
        <v>46</v>
      </c>
      <c r="B35" s="72"/>
      <c r="C35" s="72"/>
      <c r="D35" s="72"/>
      <c r="E35" s="72"/>
      <c r="F35" s="72"/>
      <c r="G35" s="72" t="s">
        <v>47</v>
      </c>
      <c r="H35" s="72"/>
      <c r="I35" s="73" cm="1">
        <f t="array" ref="I35">SUM(1/COUNTIF(A23:A30,A23:A30))</f>
        <v>8</v>
      </c>
      <c r="J35" s="72"/>
      <c r="K35" s="72" t="s">
        <v>48</v>
      </c>
      <c r="L35" s="74">
        <f>COUNTIF(F$21:F30,"МС")</f>
        <v>0</v>
      </c>
      <c r="M35" s="75"/>
      <c r="N35" s="75"/>
    </row>
    <row r="36" spans="1:14" ht="14.5" x14ac:dyDescent="0.35">
      <c r="A36" s="71" t="s">
        <v>49</v>
      </c>
      <c r="B36" s="72"/>
      <c r="C36" s="72"/>
      <c r="D36" s="72"/>
      <c r="E36" s="72"/>
      <c r="F36" s="72"/>
      <c r="G36" s="72" t="s">
        <v>50</v>
      </c>
      <c r="H36" s="72"/>
      <c r="I36" s="73" cm="1">
        <f t="array" ref="I36">SUM(1/COUNTIF(A23:A30,A23:A30))</f>
        <v>8</v>
      </c>
      <c r="J36" s="72"/>
      <c r="K36" s="72" t="s">
        <v>51</v>
      </c>
      <c r="L36" s="74">
        <f>COUNTIF(F$21:F30,"КМС")</f>
        <v>5</v>
      </c>
      <c r="M36" s="75"/>
      <c r="N36" s="75"/>
    </row>
    <row r="37" spans="1:14" ht="14.5" x14ac:dyDescent="0.35">
      <c r="A37" s="71"/>
      <c r="B37" s="72"/>
      <c r="C37" s="72"/>
      <c r="D37" s="72"/>
      <c r="E37" s="72"/>
      <c r="F37" s="72"/>
      <c r="G37" s="76" t="s">
        <v>52</v>
      </c>
      <c r="H37" s="76"/>
      <c r="I37" s="77" t="s">
        <v>53</v>
      </c>
      <c r="J37" s="76"/>
      <c r="K37" s="76" t="s">
        <v>54</v>
      </c>
      <c r="L37" s="74">
        <f>COUNTIF(F$21:F30,"1 СР")</f>
        <v>3</v>
      </c>
      <c r="M37" s="76"/>
      <c r="N37" s="76"/>
    </row>
    <row r="38" spans="1:14" ht="14.5" x14ac:dyDescent="0.35">
      <c r="A38" s="78"/>
      <c r="B38" s="73"/>
      <c r="C38" s="73"/>
      <c r="D38" s="73"/>
      <c r="E38" s="73"/>
      <c r="F38" s="73"/>
      <c r="G38" s="72" t="s">
        <v>55</v>
      </c>
      <c r="H38" s="72"/>
      <c r="I38" s="73">
        <f>COUNTIF(A$21:A30,"НФ")</f>
        <v>0</v>
      </c>
      <c r="J38" s="72"/>
      <c r="K38" s="72" t="s">
        <v>56</v>
      </c>
      <c r="L38" s="74">
        <f>COUNTIF(F$21:F30,"2 СР")</f>
        <v>0</v>
      </c>
      <c r="M38" s="75"/>
      <c r="N38" s="75"/>
    </row>
    <row r="39" spans="1:14" ht="14.5" x14ac:dyDescent="0.35">
      <c r="A39" s="78"/>
      <c r="B39" s="73"/>
      <c r="C39" s="73"/>
      <c r="D39" s="73"/>
      <c r="E39" s="73"/>
      <c r="F39" s="73"/>
      <c r="G39" s="76" t="s">
        <v>57</v>
      </c>
      <c r="H39" s="76"/>
      <c r="I39" s="73">
        <f>COUNTIF(A$21:A31,"ДСКВ")</f>
        <v>0</v>
      </c>
      <c r="J39" s="76"/>
      <c r="K39" s="76" t="s">
        <v>58</v>
      </c>
      <c r="L39" s="74">
        <f>COUNTIF(F$21:F31,"3 СР")</f>
        <v>0</v>
      </c>
      <c r="M39" s="76"/>
      <c r="N39" s="76"/>
    </row>
    <row r="40" spans="1:14" ht="14.5" x14ac:dyDescent="0.35">
      <c r="A40" s="79"/>
      <c r="C40" s="81"/>
      <c r="G40" s="1" t="s">
        <v>59</v>
      </c>
      <c r="I40" s="73">
        <f>COUNTIF(A$21:A32,"НС")</f>
        <v>0</v>
      </c>
      <c r="L40" s="7"/>
    </row>
    <row r="41" spans="1:14" s="70" customFormat="1" x14ac:dyDescent="0.35">
      <c r="A41" s="82"/>
      <c r="B41" s="83"/>
      <c r="C41" s="84"/>
      <c r="H41" s="85"/>
      <c r="I41" s="83"/>
      <c r="J41" s="86"/>
      <c r="L41" s="87"/>
    </row>
    <row r="42" spans="1:14" ht="15.5" x14ac:dyDescent="0.35">
      <c r="A42" s="96" t="s">
        <v>60</v>
      </c>
      <c r="B42" s="97"/>
      <c r="C42" s="97"/>
      <c r="D42" s="97" t="s">
        <v>61</v>
      </c>
      <c r="E42" s="97"/>
      <c r="F42" s="97"/>
      <c r="G42" s="97"/>
      <c r="H42" s="97" t="s">
        <v>62</v>
      </c>
      <c r="I42" s="97"/>
      <c r="J42" s="97"/>
      <c r="K42" s="97"/>
      <c r="L42" s="98"/>
      <c r="M42" s="88"/>
      <c r="N42" s="88"/>
    </row>
    <row r="43" spans="1:14" x14ac:dyDescent="0.35">
      <c r="A43" s="99"/>
      <c r="B43" s="100"/>
      <c r="C43" s="100"/>
      <c r="D43" s="100"/>
      <c r="E43" s="101"/>
      <c r="F43" s="101"/>
      <c r="G43" s="101"/>
      <c r="L43" s="89"/>
    </row>
    <row r="44" spans="1:14" x14ac:dyDescent="0.35">
      <c r="A44" s="90"/>
      <c r="D44" s="80"/>
      <c r="E44" s="80"/>
      <c r="F44" s="80"/>
      <c r="G44" s="80"/>
      <c r="L44" s="7"/>
    </row>
    <row r="45" spans="1:14" x14ac:dyDescent="0.35">
      <c r="A45" s="90"/>
      <c r="D45" s="80"/>
      <c r="E45" s="80"/>
      <c r="F45" s="80"/>
      <c r="G45" s="80"/>
      <c r="L45" s="7"/>
    </row>
    <row r="46" spans="1:14" x14ac:dyDescent="0.35">
      <c r="A46" s="79"/>
      <c r="B46" s="1"/>
      <c r="C46" s="1"/>
      <c r="D46" s="80"/>
      <c r="L46" s="7"/>
    </row>
    <row r="47" spans="1:14" x14ac:dyDescent="0.35">
      <c r="A47" s="99"/>
      <c r="B47" s="100"/>
      <c r="C47" s="100"/>
      <c r="D47" s="100"/>
      <c r="E47" s="102"/>
      <c r="F47" s="102"/>
      <c r="G47" s="102"/>
      <c r="L47" s="87"/>
    </row>
    <row r="48" spans="1:14" ht="16" thickBot="1" x14ac:dyDescent="0.4">
      <c r="A48" s="93"/>
      <c r="B48" s="94"/>
      <c r="C48" s="94"/>
      <c r="D48" s="94" t="str">
        <f>F17</f>
        <v xml:space="preserve">ДОЦЕНКО С.А. (ВК, г. ОМСК) </v>
      </c>
      <c r="E48" s="94"/>
      <c r="F48" s="94"/>
      <c r="G48" s="94"/>
      <c r="H48" s="94" t="s">
        <v>19</v>
      </c>
      <c r="I48" s="94"/>
      <c r="J48" s="94"/>
      <c r="K48" s="94"/>
      <c r="L48" s="95"/>
      <c r="M48" s="91"/>
      <c r="N48" s="91"/>
    </row>
    <row r="49" ht="13.5" thickTop="1" x14ac:dyDescent="0.35"/>
  </sheetData>
  <mergeCells count="39">
    <mergeCell ref="A6:L6"/>
    <mergeCell ref="A1:L1"/>
    <mergeCell ref="A2:L2"/>
    <mergeCell ref="A3:L3"/>
    <mergeCell ref="A4:L4"/>
    <mergeCell ref="A5:L5"/>
    <mergeCell ref="A7:L7"/>
    <mergeCell ref="A9:L9"/>
    <mergeCell ref="A10:L10"/>
    <mergeCell ref="A11:L11"/>
    <mergeCell ref="A15:F15"/>
    <mergeCell ref="G15:L15"/>
    <mergeCell ref="A32:F32"/>
    <mergeCell ref="G32:L32"/>
    <mergeCell ref="I16:L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31:E31"/>
    <mergeCell ref="F31:G31"/>
    <mergeCell ref="A48:C48"/>
    <mergeCell ref="D48:G48"/>
    <mergeCell ref="H48:L48"/>
    <mergeCell ref="A42:C42"/>
    <mergeCell ref="D42:G42"/>
    <mergeCell ref="H42:L42"/>
    <mergeCell ref="A43:D43"/>
    <mergeCell ref="E43:G43"/>
    <mergeCell ref="A47:D47"/>
    <mergeCell ref="E47:G47"/>
  </mergeCells>
  <printOptions horizontalCentered="1"/>
  <pageMargins left="0" right="0" top="0.9055118110236221" bottom="0.86614173228346458" header="0.15748031496062992" footer="0.11811023622047245"/>
  <pageSetup paperSize="9" scale="54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 инд.гонка Д 15-16 лет </vt:lpstr>
      <vt:lpstr> инд.гонка Ю15-16 лет</vt:lpstr>
      <vt:lpstr> инд.гонка Д17-18</vt:lpstr>
      <vt:lpstr> инд.гонка Ю17-18</vt:lpstr>
      <vt:lpstr>' инд.гонка Д 15-16 лет '!Заголовки_для_печати</vt:lpstr>
      <vt:lpstr>' инд.гонка Д17-18'!Заголовки_для_печати</vt:lpstr>
      <vt:lpstr>' инд.гонка Ю15-16 лет'!Заголовки_для_печати</vt:lpstr>
      <vt:lpstr>' инд.гонка Ю17-18'!Заголовки_для_печати</vt:lpstr>
      <vt:lpstr>' инд.гонка Д 15-16 лет '!Область_печати</vt:lpstr>
      <vt:lpstr>' инд.гонка Д17-18'!Область_печати</vt:lpstr>
      <vt:lpstr>' инд.гонка Ю15-16 лет'!Область_печати</vt:lpstr>
      <vt:lpstr>' инд.гонка Ю17-18'!Область_печати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2025-07-06T10:12:02Z</dcterms:created>
  <dcterms:modified xsi:type="dcterms:W3CDTF">2025-07-06T10:14:53Z</dcterms:modified>
</cp:coreProperties>
</file>