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showInkAnnotation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Чемпионат и Первенство России\Протоколы ФВСР\Классик\"/>
    </mc:Choice>
  </mc:AlternateContent>
  <xr:revisionPtr revIDLastSave="0" documentId="13_ncr:1_{0A0FD4C3-8255-488C-B6B8-7F7B4687C6CE}" xr6:coauthVersionLast="47" xr6:coauthVersionMax="47" xr10:uidLastSave="{00000000-0000-0000-0000-000000000000}"/>
  <bookViews>
    <workbookView xWindow="-108" yWindow="-108" windowWidth="23256" windowHeight="12576" tabRatio="789" xr2:uid="{00000000-000D-0000-FFFF-FFFF00000000}"/>
  </bookViews>
  <sheets>
    <sheet name="ЧР Классик" sheetId="106" r:id="rId1"/>
  </sheets>
  <definedNames>
    <definedName name="_xlnm._FilterDatabase" localSheetId="0" hidden="1">'ЧР Классик'!$A$21:$I$21</definedName>
    <definedName name="_xlnm.Print_Titles" localSheetId="0">'ЧР Классик'!$21:$21</definedName>
    <definedName name="_xlnm.Print_Area" localSheetId="0">'ЧР Классик'!$A$1:$K$70</definedName>
  </definedNames>
  <calcPr calcId="191029"/>
</workbook>
</file>

<file path=xl/calcChain.xml><?xml version="1.0" encoding="utf-8"?>
<calcChain xmlns="http://schemas.openxmlformats.org/spreadsheetml/2006/main">
  <c r="H62" i="106" l="1"/>
  <c r="H61" i="106"/>
  <c r="H60" i="106"/>
  <c r="H59" i="106"/>
  <c r="H58" i="106" l="1"/>
  <c r="H57" i="106" s="1"/>
  <c r="I70" i="106"/>
  <c r="E70" i="106"/>
  <c r="A70" i="106"/>
  <c r="K62" i="106" l="1"/>
  <c r="K61" i="106"/>
  <c r="K60" i="106"/>
  <c r="K59" i="106"/>
  <c r="K58" i="106"/>
  <c r="K57" i="106"/>
  <c r="K56" i="106" l="1"/>
</calcChain>
</file>

<file path=xl/sharedStrings.xml><?xml version="1.0" encoding="utf-8"?>
<sst xmlns="http://schemas.openxmlformats.org/spreadsheetml/2006/main" count="198" uniqueCount="139">
  <si>
    <t>ТЕХНИЧЕСКИЕ ДАННЫЕ ТРАССЫ:</t>
  </si>
  <si>
    <t>ФАМИЛИЯ ИМЯ</t>
  </si>
  <si>
    <t>ГЛАВНЫЙ СЕКРЕТАРЬ</t>
  </si>
  <si>
    <t>ПОГОДНЫЕ УСЛОВИЯ</t>
  </si>
  <si>
    <t>РАЗРЯД,
ЗВАНИЕ</t>
  </si>
  <si>
    <t>ИНФОРМАЦИЯ О ЖЮРИ И ГСК СОРЕВНОВАНИЙ:</t>
  </si>
  <si>
    <t>ГЛАВНЫЙ СУДЬЯ</t>
  </si>
  <si>
    <t>НОМЕР</t>
  </si>
  <si>
    <t>ПРИМЕЧАНИЕ</t>
  </si>
  <si>
    <t>СУДЬЯ НА ФИНИШЕ:</t>
  </si>
  <si>
    <t>по велосипедному спорту</t>
  </si>
  <si>
    <t>ТЕХНИЧЕСКИЙ ДЕЛЕГАТ ФВСР:</t>
  </si>
  <si>
    <t>ГЛАВНЫЙ СУДЬЯ:</t>
  </si>
  <si>
    <t>ГЛАВНЫЙ СЕКРЕТАРЬ:</t>
  </si>
  <si>
    <t>МСМК</t>
  </si>
  <si>
    <t>ИТОГОВЫЙ ПРОТОКОЛ</t>
  </si>
  <si>
    <t>МС</t>
  </si>
  <si>
    <t>ВЫПОЛНЕНИЕ НТУ ЕВСК</t>
  </si>
  <si>
    <t>ЗМС</t>
  </si>
  <si>
    <t>КМС</t>
  </si>
  <si>
    <t>Субъектов РФ</t>
  </si>
  <si>
    <t>ДАТА РОЖД.</t>
  </si>
  <si>
    <t>UCI ID</t>
  </si>
  <si>
    <t/>
  </si>
  <si>
    <t>СТАТИСТИКА ГОНКИ</t>
  </si>
  <si>
    <t>ТЕРРИТОРИАЛЬНАЯ ПРИНАДЛЕЖНОСТЬ</t>
  </si>
  <si>
    <t>ФЕДЕРАЦИЯ ВЕЛОСИПЕДНОГО СПОРТА РОССИИ</t>
  </si>
  <si>
    <t>МИНИСТЕРСТВО СПОРТА РОССИЙСКОЙ ФЕДЕРАЦИИ</t>
  </si>
  <si>
    <t xml:space="preserve">НАЗВАНИЕ ТРАССЫ / РЕГ. НОМЕР: </t>
  </si>
  <si>
    <t>КРУГОВ:</t>
  </si>
  <si>
    <t xml:space="preserve">ВЫСОТА СТАРТОВОЙ ГОРЫ (м): </t>
  </si>
  <si>
    <t>ДЛИНА КРУГА (м):</t>
  </si>
  <si>
    <t xml:space="preserve">Температура: </t>
  </si>
  <si>
    <t xml:space="preserve">Влажность: </t>
  </si>
  <si>
    <t>Осадки:</t>
  </si>
  <si>
    <t>Ветер:</t>
  </si>
  <si>
    <t>СУДЬЯ НА ФИНИШЕ</t>
  </si>
  <si>
    <t xml:space="preserve">Финишировало </t>
  </si>
  <si>
    <t xml:space="preserve">Н. финишировало </t>
  </si>
  <si>
    <t>Н. стартовало</t>
  </si>
  <si>
    <t>Дисквалифицировано</t>
  </si>
  <si>
    <t xml:space="preserve">Заявлено </t>
  </si>
  <si>
    <t xml:space="preserve">Стартовало </t>
  </si>
  <si>
    <t>1 сп.р.</t>
  </si>
  <si>
    <t>3 сп.р.</t>
  </si>
  <si>
    <t>2 сп.р.</t>
  </si>
  <si>
    <t>Место</t>
  </si>
  <si>
    <t>ЧЕРНЫШОВ М.Ю. (г.Пенза)</t>
  </si>
  <si>
    <t>РЕЗУЛЬТАТ (квал.)</t>
  </si>
  <si>
    <t>Результат (финал)</t>
  </si>
  <si>
    <t>МИНИСТЕРСТВО СПОРТА РЕСПУБЛИКИ МОРДОВИЯ</t>
  </si>
  <si>
    <t>РОО"ФЕДЕРАЦИЯ ВЕЛОСИПЕДНОГО СПОРТА РЕСПУБЛИКИ МОРДОВИЯ"</t>
  </si>
  <si>
    <t>ГБУ ДО РМ "СШОР ПО ВЕЛОСПОРТУ"</t>
  </si>
  <si>
    <t>ЧЕМПИОНАТ РОССИИ</t>
  </si>
  <si>
    <t>Мужчины</t>
  </si>
  <si>
    <t>МЕСТО ПРОВЕДЕНИЯ: г. Саранск</t>
  </si>
  <si>
    <t>8 м</t>
  </si>
  <si>
    <t>450 м</t>
  </si>
  <si>
    <t>ДЫШАКОВ А.С. (ВК, г. Москва)</t>
  </si>
  <si>
    <t>МЯГКОВА Е.А.(IК, г. Саранск)</t>
  </si>
  <si>
    <t>№ ЕКП 2025:2008130019030021</t>
  </si>
  <si>
    <t>ВМХ - гонка - "Классик" (или "Классик-смешанная")</t>
  </si>
  <si>
    <r>
      <t xml:space="preserve">НАЧАЛО ГОНКИ: </t>
    </r>
    <r>
      <rPr>
        <sz val="11"/>
        <rFont val="Calibri"/>
        <family val="2"/>
        <charset val="204"/>
        <scheme val="minor"/>
      </rPr>
      <t xml:space="preserve">14ч 40м </t>
    </r>
  </si>
  <si>
    <t>№ ВРВС: 0080011611Я</t>
  </si>
  <si>
    <t>ДАТА ПРОВЕДЕНИЯ: 25 июля 2025г.</t>
  </si>
  <si>
    <r>
      <rPr>
        <b/>
        <sz val="11"/>
        <rFont val="Calibri"/>
        <family val="2"/>
        <charset val="204"/>
      </rPr>
      <t>ОКОНЧАНИЕ ГОНКИ:</t>
    </r>
    <r>
      <rPr>
        <sz val="11"/>
        <rFont val="Calibri"/>
        <family val="2"/>
        <charset val="204"/>
      </rPr>
      <t xml:space="preserve"> 17ч 30м</t>
    </r>
  </si>
  <si>
    <t>ИГОНОВА О.М. (IК, г. Саранск)</t>
  </si>
  <si>
    <t>Ермаков Никита Сергеевич</t>
  </si>
  <si>
    <t>28.05.2000</t>
  </si>
  <si>
    <t>Москва</t>
  </si>
  <si>
    <t>Клещенко Евгений Артурович</t>
  </si>
  <si>
    <t>16.01.1992</t>
  </si>
  <si>
    <t>Омская обл.</t>
  </si>
  <si>
    <t>Волков Константин Евгеньевич</t>
  </si>
  <si>
    <t>06.10.2006</t>
  </si>
  <si>
    <t>Неяскин Владислав Владимирович</t>
  </si>
  <si>
    <t>19.01.1994</t>
  </si>
  <si>
    <t>Мордовия</t>
  </si>
  <si>
    <t>Раюшкин Михаил Владимирович</t>
  </si>
  <si>
    <t>07.06.1999</t>
  </si>
  <si>
    <t>Штельмин Данила Алексеевич</t>
  </si>
  <si>
    <t>17.11.2006</t>
  </si>
  <si>
    <t>Сахатов Максим Гурбанович</t>
  </si>
  <si>
    <t>25.04.2004</t>
  </si>
  <si>
    <t>Санкт-Петербург</t>
  </si>
  <si>
    <t>Катышев Александр Дмитриевич</t>
  </si>
  <si>
    <t>02.01.1996</t>
  </si>
  <si>
    <t>Мошков Илья Геннадьевич</t>
  </si>
  <si>
    <t>14.12.2003</t>
  </si>
  <si>
    <t>Росланкин Дмитрий Вячеславович</t>
  </si>
  <si>
    <t>24.02.1999</t>
  </si>
  <si>
    <t>Каплин Роман Алексеевич</t>
  </si>
  <si>
    <t>26.12.2006</t>
  </si>
  <si>
    <t>Тоянов Егор Юрьевич</t>
  </si>
  <si>
    <t>21.12.1998</t>
  </si>
  <si>
    <t>Хромочкин Максим Денисович</t>
  </si>
  <si>
    <t>18.03.2004</t>
  </si>
  <si>
    <t>Глазов Георгий Ильич</t>
  </si>
  <si>
    <t>26.05.2005</t>
  </si>
  <si>
    <t>Казанцев Александр Константинович</t>
  </si>
  <si>
    <t>05.11.2003</t>
  </si>
  <si>
    <t>Удмуртская Республика</t>
  </si>
  <si>
    <t>Бескровный Илья Сергеевич</t>
  </si>
  <si>
    <t>19.03.2000</t>
  </si>
  <si>
    <t>Тельнов Данила Андреевич</t>
  </si>
  <si>
    <t>12.01.2001</t>
  </si>
  <si>
    <t>Пензенская обл.</t>
  </si>
  <si>
    <t>Юрасов Артём Эдуардович</t>
  </si>
  <si>
    <t>03.10.2006</t>
  </si>
  <si>
    <t>Зуев Илья Игоревич</t>
  </si>
  <si>
    <t>03.08.2006</t>
  </si>
  <si>
    <t>Малюшкин Олег Владиславович</t>
  </si>
  <si>
    <t>03.07.2002</t>
  </si>
  <si>
    <t>Брянская обл.</t>
  </si>
  <si>
    <t>Гладков Григорий Викторович</t>
  </si>
  <si>
    <t>19.08.2006</t>
  </si>
  <si>
    <t>Шуляковский Никита Всеволодович</t>
  </si>
  <si>
    <t>29.08.2006</t>
  </si>
  <si>
    <t>Максименко Виктор Сергеевич</t>
  </si>
  <si>
    <t>04.09.2003</t>
  </si>
  <si>
    <t>Пустовалов Егор Вячеславович</t>
  </si>
  <si>
    <t>13.02.2006</t>
  </si>
  <si>
    <t>Назарько Дмитрий Дмитриевич</t>
  </si>
  <si>
    <t>15.12.2005</t>
  </si>
  <si>
    <t>Долгих Даниил Алексеевич</t>
  </si>
  <si>
    <t>03.08.2005</t>
  </si>
  <si>
    <t>Кузьмин Денис Романович</t>
  </si>
  <si>
    <t>27.06.2006</t>
  </si>
  <si>
    <t>Заславец Виталий Дмитриевич</t>
  </si>
  <si>
    <t>19.07.2002</t>
  </si>
  <si>
    <t>Воробьев Иван Сергеевич</t>
  </si>
  <si>
    <t>14.03.2004</t>
  </si>
  <si>
    <t>Ширлин Семен Петрович</t>
  </si>
  <si>
    <t>17.01.2005</t>
  </si>
  <si>
    <t>Щебетовский Денис Евгеньевич</t>
  </si>
  <si>
    <t>21.12.2006</t>
  </si>
  <si>
    <t>Суринов Артемий Тимофеевич</t>
  </si>
  <si>
    <t>25.10.2006</t>
  </si>
  <si>
    <t>НС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</si>
</sst>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"/>
    <numFmt numFmtId="165" formatCode="h:mm:ss.00"/>
  </numFmts>
  <fonts count="27" x14ac:knownFonts="1">
    <font>
      <sz val="10"/>
      <name val="Arial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sz val="9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8"/>
      <name val="Calibri"/>
      <family val="2"/>
      <charset val="204"/>
      <scheme val="minor"/>
    </font>
    <font>
      <sz val="12"/>
      <color indexed="8"/>
      <name val="Times New Roman Cyr"/>
      <charset val="204"/>
    </font>
    <font>
      <sz val="11"/>
      <color indexed="8"/>
      <name val="Times New Roman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9">
    <xf numFmtId="0" fontId="0" fillId="0" borderId="0"/>
    <xf numFmtId="0" fontId="7" fillId="0" borderId="0"/>
    <xf numFmtId="0" fontId="2" fillId="0" borderId="0"/>
    <xf numFmtId="0" fontId="1" fillId="0" borderId="0"/>
    <xf numFmtId="0" fontId="1" fillId="0" borderId="0"/>
    <xf numFmtId="0" fontId="6" fillId="0" borderId="0"/>
    <xf numFmtId="0" fontId="5" fillId="0" borderId="0"/>
    <xf numFmtId="0" fontId="1" fillId="0" borderId="0"/>
    <xf numFmtId="0" fontId="1" fillId="0" borderId="0"/>
  </cellStyleXfs>
  <cellXfs count="134">
    <xf numFmtId="0" fontId="0" fillId="0" borderId="0" xfId="0"/>
    <xf numFmtId="0" fontId="8" fillId="0" borderId="0" xfId="2" applyFont="1" applyAlignment="1">
      <alignment vertical="center"/>
    </xf>
    <xf numFmtId="14" fontId="10" fillId="0" borderId="1" xfId="2" applyNumberFormat="1" applyFont="1" applyBorder="1" applyAlignment="1">
      <alignment vertical="center"/>
    </xf>
    <xf numFmtId="0" fontId="11" fillId="0" borderId="1" xfId="2" applyFont="1" applyBorder="1" applyAlignment="1">
      <alignment horizontal="right" vertical="center"/>
    </xf>
    <xf numFmtId="0" fontId="11" fillId="0" borderId="2" xfId="2" applyFont="1" applyBorder="1" applyAlignment="1">
      <alignment horizontal="right" vertical="center"/>
    </xf>
    <xf numFmtId="14" fontId="10" fillId="0" borderId="3" xfId="2" applyNumberFormat="1" applyFont="1" applyBorder="1" applyAlignment="1">
      <alignment vertical="center"/>
    </xf>
    <xf numFmtId="0" fontId="11" fillId="0" borderId="3" xfId="2" applyFont="1" applyBorder="1" applyAlignment="1">
      <alignment horizontal="right" vertical="center"/>
    </xf>
    <xf numFmtId="0" fontId="11" fillId="0" borderId="4" xfId="2" applyFont="1" applyBorder="1" applyAlignment="1">
      <alignment horizontal="right" vertical="center"/>
    </xf>
    <xf numFmtId="0" fontId="12" fillId="0" borderId="5" xfId="2" applyFont="1" applyBorder="1" applyAlignment="1">
      <alignment horizontal="center" vertical="center"/>
    </xf>
    <xf numFmtId="0" fontId="10" fillId="0" borderId="5" xfId="2" applyFont="1" applyBorder="1" applyAlignment="1">
      <alignment horizontal="right" vertical="center"/>
    </xf>
    <xf numFmtId="0" fontId="14" fillId="0" borderId="0" xfId="2" applyFont="1" applyAlignment="1">
      <alignment vertical="center"/>
    </xf>
    <xf numFmtId="14" fontId="8" fillId="0" borderId="0" xfId="2" applyNumberFormat="1" applyFont="1" applyAlignment="1">
      <alignment vertical="center"/>
    </xf>
    <xf numFmtId="165" fontId="12" fillId="0" borderId="1" xfId="2" applyNumberFormat="1" applyFont="1" applyBorder="1" applyAlignment="1">
      <alignment horizontal="center" vertical="center"/>
    </xf>
    <xf numFmtId="165" fontId="12" fillId="0" borderId="3" xfId="2" applyNumberFormat="1" applyFont="1" applyBorder="1" applyAlignment="1">
      <alignment horizontal="center" vertical="center"/>
    </xf>
    <xf numFmtId="0" fontId="12" fillId="0" borderId="6" xfId="2" applyFont="1" applyBorder="1" applyAlignment="1">
      <alignment vertical="center"/>
    </xf>
    <xf numFmtId="0" fontId="12" fillId="0" borderId="5" xfId="2" applyFont="1" applyBorder="1" applyAlignment="1">
      <alignment vertical="center"/>
    </xf>
    <xf numFmtId="14" fontId="10" fillId="0" borderId="5" xfId="2" applyNumberFormat="1" applyFont="1" applyBorder="1" applyAlignment="1">
      <alignment horizontal="right" vertical="center"/>
    </xf>
    <xf numFmtId="0" fontId="8" fillId="0" borderId="5" xfId="2" applyFont="1" applyBorder="1" applyAlignment="1">
      <alignment vertical="center"/>
    </xf>
    <xf numFmtId="0" fontId="8" fillId="0" borderId="7" xfId="2" applyFont="1" applyBorder="1" applyAlignment="1">
      <alignment horizontal="left" vertical="center"/>
    </xf>
    <xf numFmtId="0" fontId="8" fillId="0" borderId="1" xfId="2" applyFont="1" applyBorder="1" applyAlignment="1">
      <alignment vertical="center"/>
    </xf>
    <xf numFmtId="49" fontId="8" fillId="0" borderId="7" xfId="2" applyNumberFormat="1" applyFont="1" applyBorder="1" applyAlignment="1">
      <alignment horizontal="left" vertical="center"/>
    </xf>
    <xf numFmtId="165" fontId="16" fillId="0" borderId="0" xfId="2" applyNumberFormat="1" applyFont="1" applyAlignment="1">
      <alignment vertical="center"/>
    </xf>
    <xf numFmtId="0" fontId="8" fillId="0" borderId="3" xfId="2" applyFont="1" applyBorder="1" applyAlignment="1">
      <alignment vertical="center"/>
    </xf>
    <xf numFmtId="0" fontId="8" fillId="0" borderId="8" xfId="2" applyFont="1" applyBorder="1" applyAlignment="1">
      <alignment vertical="center"/>
    </xf>
    <xf numFmtId="0" fontId="8" fillId="0" borderId="9" xfId="2" applyFont="1" applyBorder="1" applyAlignment="1">
      <alignment vertical="center"/>
    </xf>
    <xf numFmtId="0" fontId="8" fillId="0" borderId="8" xfId="2" applyFont="1" applyBorder="1" applyAlignment="1">
      <alignment horizontal="center" vertical="center"/>
    </xf>
    <xf numFmtId="0" fontId="8" fillId="0" borderId="0" xfId="2" applyFont="1" applyAlignment="1">
      <alignment horizontal="center" vertical="center"/>
    </xf>
    <xf numFmtId="0" fontId="8" fillId="0" borderId="9" xfId="2" applyFont="1" applyBorder="1" applyAlignment="1">
      <alignment horizontal="center" vertical="center"/>
    </xf>
    <xf numFmtId="0" fontId="8" fillId="0" borderId="2" xfId="2" applyFont="1" applyBorder="1" applyAlignment="1">
      <alignment vertical="center"/>
    </xf>
    <xf numFmtId="0" fontId="14" fillId="0" borderId="0" xfId="2" applyFont="1" applyAlignment="1">
      <alignment horizontal="right" vertical="center"/>
    </xf>
    <xf numFmtId="14" fontId="8" fillId="0" borderId="5" xfId="2" applyNumberFormat="1" applyFont="1" applyBorder="1" applyAlignment="1">
      <alignment vertical="center"/>
    </xf>
    <xf numFmtId="0" fontId="4" fillId="0" borderId="3" xfId="2" applyFont="1" applyBorder="1" applyAlignment="1">
      <alignment horizontal="left" vertical="center"/>
    </xf>
    <xf numFmtId="0" fontId="8" fillId="0" borderId="5" xfId="2" applyFont="1" applyBorder="1" applyAlignment="1">
      <alignment horizontal="center" vertical="center"/>
    </xf>
    <xf numFmtId="165" fontId="14" fillId="0" borderId="7" xfId="2" applyNumberFormat="1" applyFont="1" applyBorder="1" applyAlignment="1">
      <alignment horizontal="left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7" fillId="0" borderId="0" xfId="2" applyFont="1" applyAlignment="1">
      <alignment vertical="center"/>
    </xf>
    <xf numFmtId="0" fontId="17" fillId="0" borderId="0" xfId="2" applyFont="1" applyAlignment="1">
      <alignment horizontal="center" vertical="center"/>
    </xf>
    <xf numFmtId="14" fontId="17" fillId="0" borderId="0" xfId="2" applyNumberFormat="1" applyFont="1" applyAlignment="1">
      <alignment vertical="center"/>
    </xf>
    <xf numFmtId="165" fontId="18" fillId="0" borderId="0" xfId="2" applyNumberFormat="1" applyFont="1" applyAlignment="1">
      <alignment vertical="center"/>
    </xf>
    <xf numFmtId="165" fontId="14" fillId="0" borderId="7" xfId="2" applyNumberFormat="1" applyFont="1" applyBorder="1" applyAlignment="1">
      <alignment vertical="center"/>
    </xf>
    <xf numFmtId="165" fontId="14" fillId="0" borderId="5" xfId="2" applyNumberFormat="1" applyFont="1" applyBorder="1" applyAlignment="1">
      <alignment vertical="center"/>
    </xf>
    <xf numFmtId="165" fontId="14" fillId="0" borderId="10" xfId="2" applyNumberFormat="1" applyFont="1" applyBorder="1" applyAlignment="1">
      <alignment vertical="center"/>
    </xf>
    <xf numFmtId="165" fontId="14" fillId="0" borderId="0" xfId="2" applyNumberFormat="1" applyFont="1" applyAlignment="1">
      <alignment horizontal="left" vertical="center"/>
    </xf>
    <xf numFmtId="1" fontId="8" fillId="0" borderId="11" xfId="2" applyNumberFormat="1" applyFont="1" applyBorder="1" applyAlignment="1">
      <alignment horizontal="right" vertical="center"/>
    </xf>
    <xf numFmtId="0" fontId="8" fillId="0" borderId="11" xfId="2" applyFont="1" applyBorder="1" applyAlignment="1">
      <alignment horizontal="right" vertical="center"/>
    </xf>
    <xf numFmtId="0" fontId="16" fillId="0" borderId="0" xfId="2" applyFont="1" applyAlignment="1">
      <alignment horizontal="right" vertical="center"/>
    </xf>
    <xf numFmtId="1" fontId="16" fillId="0" borderId="0" xfId="2" applyNumberFormat="1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8" fillId="0" borderId="1" xfId="2" applyFont="1" applyBorder="1" applyAlignment="1">
      <alignment horizontal="left" vertical="center"/>
    </xf>
    <xf numFmtId="49" fontId="8" fillId="0" borderId="0" xfId="2" applyNumberFormat="1" applyFont="1" applyAlignment="1">
      <alignment horizontal="left" vertical="center"/>
    </xf>
    <xf numFmtId="0" fontId="8" fillId="0" borderId="6" xfId="2" applyFont="1" applyBorder="1" applyAlignment="1">
      <alignment vertical="center"/>
    </xf>
    <xf numFmtId="0" fontId="8" fillId="0" borderId="11" xfId="2" applyFont="1" applyBorder="1" applyAlignment="1">
      <alignment vertical="center"/>
    </xf>
    <xf numFmtId="14" fontId="8" fillId="0" borderId="0" xfId="2" applyNumberFormat="1" applyFont="1" applyAlignment="1">
      <alignment horizontal="center" vertical="center"/>
    </xf>
    <xf numFmtId="165" fontId="16" fillId="0" borderId="0" xfId="2" applyNumberFormat="1" applyFont="1" applyAlignment="1">
      <alignment horizontal="center" vertical="center"/>
    </xf>
    <xf numFmtId="0" fontId="16" fillId="0" borderId="1" xfId="2" applyFont="1" applyBorder="1" applyAlignment="1">
      <alignment horizontal="right" vertical="center"/>
    </xf>
    <xf numFmtId="49" fontId="8" fillId="0" borderId="3" xfId="2" applyNumberFormat="1" applyFont="1" applyBorder="1" applyAlignment="1">
      <alignment horizontal="left" vertical="center"/>
    </xf>
    <xf numFmtId="0" fontId="16" fillId="0" borderId="3" xfId="2" applyFont="1" applyBorder="1" applyAlignment="1">
      <alignment horizontal="right" vertical="center"/>
    </xf>
    <xf numFmtId="0" fontId="8" fillId="0" borderId="10" xfId="0" applyFont="1" applyBorder="1" applyAlignment="1">
      <alignment horizontal="right" vertical="center"/>
    </xf>
    <xf numFmtId="165" fontId="14" fillId="0" borderId="22" xfId="2" applyNumberFormat="1" applyFont="1" applyBorder="1" applyAlignment="1">
      <alignment horizontal="right" vertical="center"/>
    </xf>
    <xf numFmtId="0" fontId="20" fillId="0" borderId="21" xfId="2" applyFont="1" applyBorder="1" applyAlignment="1">
      <alignment horizontal="left" vertical="center" wrapText="1"/>
    </xf>
    <xf numFmtId="164" fontId="20" fillId="0" borderId="21" xfId="2" applyNumberFormat="1" applyFont="1" applyBorder="1" applyAlignment="1">
      <alignment horizontal="left" vertical="center" wrapText="1"/>
    </xf>
    <xf numFmtId="0" fontId="16" fillId="2" borderId="23" xfId="7" applyFont="1" applyFill="1" applyBorder="1" applyAlignment="1">
      <alignment horizontal="center" vertical="center" wrapText="1"/>
    </xf>
    <xf numFmtId="0" fontId="14" fillId="0" borderId="0" xfId="2" applyFont="1" applyAlignment="1">
      <alignment horizontal="center" vertical="center"/>
    </xf>
    <xf numFmtId="0" fontId="11" fillId="0" borderId="0" xfId="2" applyFont="1" applyAlignment="1">
      <alignment vertical="center"/>
    </xf>
    <xf numFmtId="165" fontId="22" fillId="0" borderId="21" xfId="0" applyNumberFormat="1" applyFont="1" applyBorder="1" applyAlignment="1">
      <alignment horizontal="center"/>
    </xf>
    <xf numFmtId="0" fontId="21" fillId="0" borderId="21" xfId="2" applyFont="1" applyBorder="1" applyAlignment="1">
      <alignment horizontal="center" vertical="center"/>
    </xf>
    <xf numFmtId="0" fontId="23" fillId="0" borderId="21" xfId="2" applyFont="1" applyBorder="1" applyAlignment="1">
      <alignment horizontal="center" vertical="center" wrapText="1"/>
    </xf>
    <xf numFmtId="0" fontId="16" fillId="2" borderId="23" xfId="2" applyFont="1" applyFill="1" applyBorder="1" applyAlignment="1">
      <alignment horizontal="center" vertical="center"/>
    </xf>
    <xf numFmtId="14" fontId="16" fillId="2" borderId="23" xfId="7" applyNumberFormat="1" applyFont="1" applyFill="1" applyBorder="1" applyAlignment="1">
      <alignment horizontal="center" vertical="center" wrapText="1"/>
    </xf>
    <xf numFmtId="0" fontId="16" fillId="2" borderId="24" xfId="7" applyFont="1" applyFill="1" applyBorder="1" applyAlignment="1">
      <alignment horizontal="center" vertical="center" wrapText="1"/>
    </xf>
    <xf numFmtId="0" fontId="21" fillId="0" borderId="21" xfId="2" applyFont="1" applyBorder="1" applyAlignment="1">
      <alignment horizontal="center" vertical="center" wrapText="1"/>
    </xf>
    <xf numFmtId="0" fontId="24" fillId="2" borderId="23" xfId="2" applyFont="1" applyFill="1" applyBorder="1" applyAlignment="1">
      <alignment horizontal="center" vertical="center" wrapText="1"/>
    </xf>
    <xf numFmtId="0" fontId="12" fillId="2" borderId="3" xfId="2" applyFont="1" applyFill="1" applyBorder="1" applyAlignment="1">
      <alignment vertical="center"/>
    </xf>
    <xf numFmtId="165" fontId="23" fillId="0" borderId="21" xfId="2" applyNumberFormat="1" applyFont="1" applyBorder="1" applyAlignment="1">
      <alignment vertical="center" wrapText="1"/>
    </xf>
    <xf numFmtId="0" fontId="21" fillId="0" borderId="21" xfId="2" applyFont="1" applyBorder="1" applyAlignment="1">
      <alignment vertical="center" wrapText="1"/>
    </xf>
    <xf numFmtId="0" fontId="21" fillId="0" borderId="3" xfId="2" applyFont="1" applyBorder="1" applyAlignment="1">
      <alignment horizontal="center" wrapText="1"/>
    </xf>
    <xf numFmtId="0" fontId="22" fillId="0" borderId="3" xfId="0" applyFont="1" applyBorder="1" applyAlignment="1">
      <alignment horizontal="center"/>
    </xf>
    <xf numFmtId="0" fontId="22" fillId="0" borderId="3" xfId="8" applyFont="1" applyBorder="1" applyAlignment="1">
      <alignment horizontal="center" wrapText="1"/>
    </xf>
    <xf numFmtId="0" fontId="22" fillId="0" borderId="3" xfId="0" applyFont="1" applyBorder="1" applyAlignment="1">
      <alignment horizontal="left"/>
    </xf>
    <xf numFmtId="165" fontId="23" fillId="0" borderId="3" xfId="2" applyNumberFormat="1" applyFont="1" applyBorder="1" applyAlignment="1">
      <alignment vertical="center" wrapText="1"/>
    </xf>
    <xf numFmtId="0" fontId="21" fillId="0" borderId="3" xfId="2" applyFont="1" applyBorder="1" applyAlignment="1">
      <alignment vertical="center" wrapText="1"/>
    </xf>
    <xf numFmtId="0" fontId="10" fillId="0" borderId="21" xfId="2" applyFont="1" applyBorder="1" applyAlignment="1">
      <alignment horizontal="right" vertical="center" wrapText="1"/>
    </xf>
    <xf numFmtId="0" fontId="12" fillId="0" borderId="0" xfId="2" applyFont="1" applyAlignment="1">
      <alignment vertical="center"/>
    </xf>
    <xf numFmtId="0" fontId="10" fillId="0" borderId="26" xfId="2" applyFont="1" applyBorder="1" applyAlignment="1">
      <alignment horizontal="right" vertical="center" wrapText="1"/>
    </xf>
    <xf numFmtId="165" fontId="14" fillId="0" borderId="27" xfId="2" applyNumberFormat="1" applyFont="1" applyBorder="1" applyAlignment="1">
      <alignment horizontal="left" vertical="center"/>
    </xf>
    <xf numFmtId="0" fontId="14" fillId="0" borderId="27" xfId="2" applyFont="1" applyBorder="1" applyAlignment="1">
      <alignment horizontal="right" vertical="center"/>
    </xf>
    <xf numFmtId="0" fontId="25" fillId="0" borderId="21" xfId="0" applyFont="1" applyBorder="1" applyAlignment="1">
      <alignment horizontal="center"/>
    </xf>
    <xf numFmtId="0" fontId="16" fillId="2" borderId="25" xfId="7" applyFont="1" applyFill="1" applyBorder="1" applyAlignment="1">
      <alignment horizontal="center" vertical="center" wrapText="1"/>
    </xf>
    <xf numFmtId="0" fontId="12" fillId="0" borderId="1" xfId="2" applyFont="1" applyBorder="1" applyAlignment="1">
      <alignment horizontal="left" vertical="center"/>
    </xf>
    <xf numFmtId="49" fontId="8" fillId="0" borderId="21" xfId="0" applyNumberFormat="1" applyFont="1" applyBorder="1" applyAlignment="1">
      <alignment vertical="center"/>
    </xf>
    <xf numFmtId="0" fontId="8" fillId="0" borderId="21" xfId="0" applyFont="1" applyBorder="1" applyAlignment="1">
      <alignment horizontal="right" vertical="center"/>
    </xf>
    <xf numFmtId="165" fontId="14" fillId="0" borderId="5" xfId="2" applyNumberFormat="1" applyFont="1" applyBorder="1" applyAlignment="1">
      <alignment horizontal="left" vertical="center"/>
    </xf>
    <xf numFmtId="0" fontId="14" fillId="0" borderId="5" xfId="2" applyFont="1" applyBorder="1" applyAlignment="1">
      <alignment horizontal="right" vertical="center"/>
    </xf>
    <xf numFmtId="0" fontId="14" fillId="0" borderId="22" xfId="2" applyFont="1" applyBorder="1" applyAlignment="1">
      <alignment horizontal="right" vertical="center"/>
    </xf>
    <xf numFmtId="0" fontId="8" fillId="0" borderId="11" xfId="0" applyFont="1" applyBorder="1" applyAlignment="1">
      <alignment horizontal="right" vertical="center"/>
    </xf>
    <xf numFmtId="0" fontId="9" fillId="0" borderId="0" xfId="0" applyFont="1" applyAlignment="1">
      <alignment horizontal="left" vertical="center"/>
    </xf>
    <xf numFmtId="0" fontId="12" fillId="2" borderId="13" xfId="2" applyFont="1" applyFill="1" applyBorder="1" applyAlignment="1">
      <alignment horizontal="center" vertical="center"/>
    </xf>
    <xf numFmtId="0" fontId="12" fillId="2" borderId="3" xfId="2" applyFont="1" applyFill="1" applyBorder="1" applyAlignment="1">
      <alignment horizontal="center" vertical="center"/>
    </xf>
    <xf numFmtId="0" fontId="12" fillId="2" borderId="4" xfId="2" applyFont="1" applyFill="1" applyBorder="1" applyAlignment="1">
      <alignment horizontal="center" vertical="center"/>
    </xf>
    <xf numFmtId="0" fontId="11" fillId="2" borderId="6" xfId="2" applyFont="1" applyFill="1" applyBorder="1" applyAlignment="1">
      <alignment horizontal="center" vertical="center"/>
    </xf>
    <xf numFmtId="0" fontId="11" fillId="2" borderId="5" xfId="2" applyFont="1" applyFill="1" applyBorder="1" applyAlignment="1">
      <alignment horizontal="center" vertical="center"/>
    </xf>
    <xf numFmtId="165" fontId="11" fillId="2" borderId="5" xfId="2" applyNumberFormat="1" applyFont="1" applyFill="1" applyBorder="1" applyAlignment="1">
      <alignment horizontal="center" vertical="center"/>
    </xf>
    <xf numFmtId="165" fontId="11" fillId="2" borderId="10" xfId="2" applyNumberFormat="1" applyFont="1" applyFill="1" applyBorder="1" applyAlignment="1">
      <alignment horizontal="center" vertical="center"/>
    </xf>
    <xf numFmtId="0" fontId="13" fillId="0" borderId="14" xfId="2" applyFont="1" applyBorder="1" applyAlignment="1">
      <alignment horizontal="center" vertical="center"/>
    </xf>
    <xf numFmtId="0" fontId="13" fillId="0" borderId="12" xfId="2" applyFont="1" applyBorder="1" applyAlignment="1">
      <alignment horizontal="center" vertical="center"/>
    </xf>
    <xf numFmtId="0" fontId="13" fillId="0" borderId="15" xfId="2" applyFont="1" applyBorder="1" applyAlignment="1">
      <alignment horizontal="center" vertical="center"/>
    </xf>
    <xf numFmtId="0" fontId="19" fillId="0" borderId="13" xfId="2" applyFont="1" applyBorder="1" applyAlignment="1">
      <alignment horizontal="center" vertical="center"/>
    </xf>
    <xf numFmtId="0" fontId="19" fillId="0" borderId="3" xfId="2" applyFont="1" applyBorder="1" applyAlignment="1">
      <alignment horizontal="center" vertical="center"/>
    </xf>
    <xf numFmtId="0" fontId="19" fillId="0" borderId="4" xfId="2" applyFont="1" applyBorder="1" applyAlignment="1">
      <alignment horizontal="center" vertical="center"/>
    </xf>
    <xf numFmtId="0" fontId="12" fillId="0" borderId="13" xfId="2" applyFont="1" applyBorder="1" applyAlignment="1">
      <alignment horizontal="left" vertical="center"/>
    </xf>
    <xf numFmtId="0" fontId="12" fillId="0" borderId="3" xfId="2" applyFont="1" applyBorder="1" applyAlignment="1">
      <alignment horizontal="left" vertical="center"/>
    </xf>
    <xf numFmtId="0" fontId="12" fillId="2" borderId="6" xfId="2" applyFont="1" applyFill="1" applyBorder="1" applyAlignment="1">
      <alignment horizontal="left" vertical="center"/>
    </xf>
    <xf numFmtId="0" fontId="12" fillId="2" borderId="5" xfId="2" applyFont="1" applyFill="1" applyBorder="1" applyAlignment="1">
      <alignment horizontal="left" vertical="center"/>
    </xf>
    <xf numFmtId="0" fontId="12" fillId="2" borderId="11" xfId="2" applyFont="1" applyFill="1" applyBorder="1" applyAlignment="1">
      <alignment horizontal="left" vertical="center"/>
    </xf>
    <xf numFmtId="0" fontId="18" fillId="0" borderId="8" xfId="2" applyFont="1" applyBorder="1" applyAlignment="1">
      <alignment horizontal="center" vertical="center"/>
    </xf>
    <xf numFmtId="0" fontId="18" fillId="0" borderId="0" xfId="2" applyFont="1" applyAlignment="1">
      <alignment horizontal="center" vertical="center"/>
    </xf>
    <xf numFmtId="0" fontId="18" fillId="0" borderId="9" xfId="2" applyFont="1" applyBorder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15" fillId="0" borderId="0" xfId="2" applyFont="1" applyAlignment="1">
      <alignment horizontal="center" vertical="center"/>
    </xf>
    <xf numFmtId="0" fontId="19" fillId="0" borderId="0" xfId="2" applyFont="1" applyAlignment="1">
      <alignment horizontal="center" vertical="center"/>
    </xf>
    <xf numFmtId="0" fontId="19" fillId="0" borderId="16" xfId="2" applyFont="1" applyBorder="1" applyAlignment="1">
      <alignment horizontal="center" vertical="center"/>
    </xf>
    <xf numFmtId="0" fontId="18" fillId="0" borderId="17" xfId="2" applyFont="1" applyBorder="1" applyAlignment="1">
      <alignment horizontal="center" vertical="center"/>
    </xf>
    <xf numFmtId="0" fontId="18" fillId="0" borderId="18" xfId="2" applyFont="1" applyBorder="1" applyAlignment="1">
      <alignment horizontal="center" vertical="center"/>
    </xf>
    <xf numFmtId="0" fontId="18" fillId="0" borderId="19" xfId="2" applyFont="1" applyBorder="1" applyAlignment="1">
      <alignment horizontal="center" vertical="center"/>
    </xf>
    <xf numFmtId="0" fontId="18" fillId="0" borderId="28" xfId="2" applyFont="1" applyBorder="1" applyAlignment="1">
      <alignment horizontal="center" vertical="center"/>
    </xf>
    <xf numFmtId="0" fontId="18" fillId="0" borderId="29" xfId="2" applyFont="1" applyBorder="1" applyAlignment="1">
      <alignment horizontal="center" vertical="center"/>
    </xf>
    <xf numFmtId="165" fontId="12" fillId="2" borderId="7" xfId="2" applyNumberFormat="1" applyFont="1" applyFill="1" applyBorder="1" applyAlignment="1">
      <alignment horizontal="center" vertical="center"/>
    </xf>
    <xf numFmtId="165" fontId="12" fillId="2" borderId="5" xfId="2" applyNumberFormat="1" applyFont="1" applyFill="1" applyBorder="1" applyAlignment="1">
      <alignment horizontal="center" vertical="center"/>
    </xf>
    <xf numFmtId="165" fontId="12" fillId="2" borderId="10" xfId="2" applyNumberFormat="1" applyFont="1" applyFill="1" applyBorder="1" applyAlignment="1">
      <alignment horizontal="center" vertical="center"/>
    </xf>
    <xf numFmtId="0" fontId="12" fillId="0" borderId="20" xfId="2" applyFont="1" applyBorder="1" applyAlignment="1">
      <alignment horizontal="left" vertical="center"/>
    </xf>
    <xf numFmtId="0" fontId="12" fillId="0" borderId="1" xfId="2" applyFont="1" applyBorder="1" applyAlignment="1">
      <alignment horizontal="left" vertical="center"/>
    </xf>
    <xf numFmtId="0" fontId="26" fillId="0" borderId="21" xfId="0" applyFont="1" applyBorder="1" applyAlignment="1">
      <alignment horizontal="center"/>
    </xf>
    <xf numFmtId="0" fontId="26" fillId="0" borderId="21" xfId="0" applyNumberFormat="1" applyFont="1" applyBorder="1" applyAlignment="1">
      <alignment horizontal="center"/>
    </xf>
  </cellXfs>
  <cellStyles count="9">
    <cellStyle name="Обычный" xfId="0" builtinId="0"/>
    <cellStyle name="Обычный 12" xfId="1" xr:uid="{00000000-0005-0000-0000-000001000000}"/>
    <cellStyle name="Обычный 2" xfId="2" xr:uid="{00000000-0005-0000-0000-000002000000}"/>
    <cellStyle name="Обычный 2 2" xfId="3" xr:uid="{00000000-0005-0000-0000-000003000000}"/>
    <cellStyle name="Обычный 2 3" xfId="4" xr:uid="{00000000-0005-0000-0000-000004000000}"/>
    <cellStyle name="Обычный 3" xfId="5" xr:uid="{00000000-0005-0000-0000-000005000000}"/>
    <cellStyle name="Обычный 4" xfId="6" xr:uid="{00000000-0005-0000-0000-000006000000}"/>
    <cellStyle name="Обычный_Список участников" xfId="8" xr:uid="{00000000-0005-0000-0000-000007000000}"/>
    <cellStyle name="Обычный_Стартовый протокол Смирнов_20101106_Results" xfId="7" xr:uid="{00000000-0005-0000-0000-00000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514350</xdr:colOff>
      <xdr:row>0</xdr:row>
      <xdr:rowOff>161925</xdr:rowOff>
    </xdr:from>
    <xdr:to>
      <xdr:col>10</xdr:col>
      <xdr:colOff>494030</xdr:colOff>
      <xdr:row>4</xdr:row>
      <xdr:rowOff>123825</xdr:rowOff>
    </xdr:to>
    <xdr:pic>
      <xdr:nvPicPr>
        <xdr:cNvPr id="2" name="Рисунок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39125" y="161925"/>
          <a:ext cx="1513205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161925</xdr:colOff>
      <xdr:row>0</xdr:row>
      <xdr:rowOff>47625</xdr:rowOff>
    </xdr:from>
    <xdr:to>
      <xdr:col>3</xdr:col>
      <xdr:colOff>47625</xdr:colOff>
      <xdr:row>4</xdr:row>
      <xdr:rowOff>154517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r="12251"/>
        <a:stretch/>
      </xdr:blipFill>
      <xdr:spPr>
        <a:xfrm>
          <a:off x="161925" y="47625"/>
          <a:ext cx="1790700" cy="11736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-0.249977111117893"/>
    <outlinePr summaryBelow="0"/>
    <pageSetUpPr fitToPage="1"/>
  </sheetPr>
  <dimension ref="A1:Z74"/>
  <sheetViews>
    <sheetView tabSelected="1" view="pageBreakPreview" topLeftCell="A44" zoomScaleNormal="70" zoomScaleSheetLayoutView="100" zoomScalePageLayoutView="50" workbookViewId="0">
      <selection activeCell="D48" sqref="D48"/>
    </sheetView>
  </sheetViews>
  <sheetFormatPr defaultColWidth="9.109375" defaultRowHeight="13.8" x14ac:dyDescent="0.25"/>
  <cols>
    <col min="1" max="1" width="7" style="1" customWidth="1"/>
    <col min="2" max="2" width="7.109375" style="26" customWidth="1"/>
    <col min="3" max="3" width="14.44140625" style="26" customWidth="1"/>
    <col min="4" max="4" width="33.33203125" style="1" customWidth="1"/>
    <col min="5" max="5" width="13.33203125" style="11" customWidth="1"/>
    <col min="6" max="6" width="8.109375" style="1" customWidth="1"/>
    <col min="7" max="7" width="30" style="1" customWidth="1"/>
    <col min="8" max="8" width="12.5546875" style="21" customWidth="1"/>
    <col min="9" max="9" width="11.5546875" style="21" customWidth="1"/>
    <col min="10" max="10" width="11.44140625" style="1" customWidth="1"/>
    <col min="11" max="11" width="10.33203125" style="1" customWidth="1"/>
    <col min="12" max="16384" width="9.109375" style="1"/>
  </cols>
  <sheetData>
    <row r="1" spans="1:11" customFormat="1" ht="21" x14ac:dyDescent="0.25">
      <c r="A1" s="118" t="s">
        <v>27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</row>
    <row r="2" spans="1:11" customFormat="1" ht="21" x14ac:dyDescent="0.25">
      <c r="A2" s="118" t="s">
        <v>26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</row>
    <row r="3" spans="1:11" customFormat="1" ht="21" x14ac:dyDescent="0.25">
      <c r="A3" s="118" t="s">
        <v>50</v>
      </c>
      <c r="B3" s="118"/>
      <c r="C3" s="118"/>
      <c r="D3" s="118"/>
      <c r="E3" s="118"/>
      <c r="F3" s="118"/>
      <c r="G3" s="118"/>
      <c r="H3" s="118"/>
      <c r="I3" s="118"/>
      <c r="J3" s="118"/>
      <c r="K3" s="118"/>
    </row>
    <row r="4" spans="1:11" customFormat="1" ht="21" x14ac:dyDescent="0.25">
      <c r="A4" s="118" t="s">
        <v>51</v>
      </c>
      <c r="B4" s="118"/>
      <c r="C4" s="118"/>
      <c r="D4" s="118"/>
      <c r="E4" s="118"/>
      <c r="F4" s="118"/>
      <c r="G4" s="118"/>
      <c r="H4" s="118"/>
      <c r="I4" s="118"/>
      <c r="J4" s="118"/>
      <c r="K4" s="118"/>
    </row>
    <row r="5" spans="1:11" customFormat="1" ht="21" x14ac:dyDescent="0.25">
      <c r="A5" s="118" t="s">
        <v>52</v>
      </c>
      <c r="B5" s="118"/>
      <c r="C5" s="118"/>
      <c r="D5" s="118"/>
      <c r="E5" s="118"/>
      <c r="F5" s="118"/>
      <c r="G5" s="118"/>
      <c r="H5" s="118"/>
      <c r="I5" s="118"/>
      <c r="J5" s="118"/>
      <c r="K5" s="118"/>
    </row>
    <row r="6" spans="1:11" customFormat="1" ht="28.8" x14ac:dyDescent="0.25">
      <c r="A6" s="119" t="s">
        <v>53</v>
      </c>
      <c r="B6" s="119"/>
      <c r="C6" s="119"/>
      <c r="D6" s="119"/>
      <c r="E6" s="119"/>
      <c r="F6" s="119"/>
      <c r="G6" s="119"/>
      <c r="H6" s="119"/>
      <c r="I6" s="119"/>
      <c r="J6" s="119"/>
      <c r="K6" s="119"/>
    </row>
    <row r="7" spans="1:11" customFormat="1" ht="21" x14ac:dyDescent="0.25">
      <c r="A7" s="120" t="s">
        <v>10</v>
      </c>
      <c r="B7" s="120"/>
      <c r="C7" s="120"/>
      <c r="D7" s="120"/>
      <c r="E7" s="120"/>
      <c r="F7" s="120"/>
      <c r="G7" s="120"/>
      <c r="H7" s="120"/>
      <c r="I7" s="120"/>
      <c r="J7" s="120"/>
      <c r="K7" s="120"/>
    </row>
    <row r="8" spans="1:11" ht="9.75" customHeight="1" thickBot="1" x14ac:dyDescent="0.3">
      <c r="A8" s="121" t="s">
        <v>23</v>
      </c>
      <c r="B8" s="121"/>
      <c r="C8" s="121"/>
      <c r="D8" s="121"/>
      <c r="E8" s="121"/>
      <c r="F8" s="121"/>
      <c r="G8" s="121"/>
      <c r="H8" s="121"/>
      <c r="I8" s="121"/>
      <c r="J8" s="121"/>
      <c r="K8" s="121"/>
    </row>
    <row r="9" spans="1:11" ht="18" customHeight="1" thickTop="1" x14ac:dyDescent="0.25">
      <c r="A9" s="122" t="s">
        <v>15</v>
      </c>
      <c r="B9" s="123"/>
      <c r="C9" s="123"/>
      <c r="D9" s="123"/>
      <c r="E9" s="123"/>
      <c r="F9" s="123"/>
      <c r="G9" s="123"/>
      <c r="H9" s="123"/>
      <c r="I9" s="123"/>
      <c r="J9" s="123"/>
      <c r="K9" s="124"/>
    </row>
    <row r="10" spans="1:11" ht="19.5" customHeight="1" x14ac:dyDescent="0.25">
      <c r="A10" s="125" t="s">
        <v>61</v>
      </c>
      <c r="B10" s="116"/>
      <c r="C10" s="116"/>
      <c r="D10" s="116"/>
      <c r="E10" s="116"/>
      <c r="F10" s="116"/>
      <c r="G10" s="116"/>
      <c r="H10" s="116"/>
      <c r="I10" s="116"/>
      <c r="J10" s="116"/>
      <c r="K10" s="126"/>
    </row>
    <row r="11" spans="1:11" ht="21" customHeight="1" x14ac:dyDescent="0.25">
      <c r="A11" s="115" t="s">
        <v>54</v>
      </c>
      <c r="B11" s="116"/>
      <c r="C11" s="116"/>
      <c r="D11" s="116"/>
      <c r="E11" s="116"/>
      <c r="F11" s="116"/>
      <c r="G11" s="116"/>
      <c r="H11" s="116"/>
      <c r="I11" s="116"/>
      <c r="J11" s="116"/>
      <c r="K11" s="117"/>
    </row>
    <row r="12" spans="1:11" ht="7.5" customHeight="1" x14ac:dyDescent="0.25">
      <c r="A12" s="107" t="s">
        <v>23</v>
      </c>
      <c r="B12" s="108"/>
      <c r="C12" s="108"/>
      <c r="D12" s="108"/>
      <c r="E12" s="108"/>
      <c r="F12" s="108"/>
      <c r="G12" s="108"/>
      <c r="H12" s="108"/>
      <c r="I12" s="108"/>
      <c r="J12" s="108"/>
      <c r="K12" s="109"/>
    </row>
    <row r="13" spans="1:11" ht="20.100000000000001" customHeight="1" x14ac:dyDescent="0.25">
      <c r="A13" s="130" t="s">
        <v>55</v>
      </c>
      <c r="B13" s="131"/>
      <c r="C13" s="131"/>
      <c r="D13" s="131"/>
      <c r="E13" s="2"/>
      <c r="F13" s="89" t="s">
        <v>62</v>
      </c>
      <c r="G13" s="89"/>
      <c r="H13" s="12"/>
      <c r="I13" s="12"/>
      <c r="J13" s="3"/>
      <c r="K13" s="4" t="s">
        <v>63</v>
      </c>
    </row>
    <row r="14" spans="1:11" ht="20.100000000000001" customHeight="1" x14ac:dyDescent="0.25">
      <c r="A14" s="110" t="s">
        <v>64</v>
      </c>
      <c r="B14" s="111"/>
      <c r="C14" s="111"/>
      <c r="D14" s="111"/>
      <c r="E14" s="5"/>
      <c r="F14" s="31" t="s">
        <v>65</v>
      </c>
      <c r="G14" s="31"/>
      <c r="H14" s="13"/>
      <c r="I14" s="13"/>
      <c r="J14" s="6"/>
      <c r="K14" s="7" t="s">
        <v>60</v>
      </c>
    </row>
    <row r="15" spans="1:11" ht="20.100000000000001" customHeight="1" x14ac:dyDescent="0.25">
      <c r="A15" s="112" t="s">
        <v>5</v>
      </c>
      <c r="B15" s="113"/>
      <c r="C15" s="113"/>
      <c r="D15" s="113"/>
      <c r="E15" s="113"/>
      <c r="F15" s="113"/>
      <c r="G15" s="114"/>
      <c r="H15" s="127" t="s">
        <v>0</v>
      </c>
      <c r="I15" s="128"/>
      <c r="J15" s="128"/>
      <c r="K15" s="129"/>
    </row>
    <row r="16" spans="1:11" ht="20.100000000000001" customHeight="1" x14ac:dyDescent="0.25">
      <c r="A16" s="14" t="s">
        <v>11</v>
      </c>
      <c r="B16" s="8"/>
      <c r="C16" s="8"/>
      <c r="D16" s="15"/>
      <c r="E16" s="16"/>
      <c r="F16" s="15"/>
      <c r="G16" s="9" t="s">
        <v>47</v>
      </c>
      <c r="H16" s="40" t="s">
        <v>28</v>
      </c>
      <c r="I16" s="41"/>
      <c r="J16" s="41"/>
      <c r="K16" s="42"/>
    </row>
    <row r="17" spans="1:13" ht="20.100000000000001" customHeight="1" x14ac:dyDescent="0.25">
      <c r="A17" s="14" t="s">
        <v>12</v>
      </c>
      <c r="B17" s="8"/>
      <c r="C17" s="8"/>
      <c r="D17" s="9"/>
      <c r="E17" s="30"/>
      <c r="F17" s="17"/>
      <c r="G17" s="82" t="s">
        <v>58</v>
      </c>
      <c r="H17" s="40" t="s">
        <v>30</v>
      </c>
      <c r="I17" s="41"/>
      <c r="J17" s="41"/>
      <c r="K17" s="59" t="s">
        <v>56</v>
      </c>
    </row>
    <row r="18" spans="1:13" ht="20.100000000000001" customHeight="1" x14ac:dyDescent="0.25">
      <c r="A18" s="14" t="s">
        <v>13</v>
      </c>
      <c r="B18" s="8"/>
      <c r="C18" s="8"/>
      <c r="D18" s="9"/>
      <c r="E18" s="30"/>
      <c r="F18" s="17"/>
      <c r="G18" s="82" t="s">
        <v>59</v>
      </c>
      <c r="H18" s="40" t="s">
        <v>31</v>
      </c>
      <c r="I18" s="41"/>
      <c r="J18" s="41"/>
      <c r="K18" s="59" t="s">
        <v>57</v>
      </c>
    </row>
    <row r="19" spans="1:13" ht="18.75" customHeight="1" x14ac:dyDescent="0.25">
      <c r="A19" s="14" t="s">
        <v>9</v>
      </c>
      <c r="B19" s="32"/>
      <c r="C19" s="32"/>
      <c r="D19" s="17"/>
      <c r="E19" s="30"/>
      <c r="F19" s="17"/>
      <c r="G19" s="82" t="s">
        <v>66</v>
      </c>
      <c r="H19" s="33" t="s">
        <v>29</v>
      </c>
      <c r="I19" s="92"/>
      <c r="J19" s="93"/>
      <c r="K19" s="94">
        <v>1</v>
      </c>
    </row>
    <row r="20" spans="1:13" ht="4.5" customHeight="1" x14ac:dyDescent="0.25">
      <c r="A20" s="83"/>
      <c r="G20" s="84"/>
      <c r="H20" s="85"/>
      <c r="I20" s="43"/>
      <c r="J20" s="29"/>
      <c r="K20" s="86"/>
    </row>
    <row r="21" spans="1:13" s="63" customFormat="1" ht="34.200000000000003" customHeight="1" x14ac:dyDescent="0.25">
      <c r="A21" s="68" t="s">
        <v>46</v>
      </c>
      <c r="B21" s="62" t="s">
        <v>7</v>
      </c>
      <c r="C21" s="62" t="s">
        <v>22</v>
      </c>
      <c r="D21" s="62" t="s">
        <v>1</v>
      </c>
      <c r="E21" s="69" t="s">
        <v>21</v>
      </c>
      <c r="F21" s="62" t="s">
        <v>4</v>
      </c>
      <c r="G21" s="62" t="s">
        <v>25</v>
      </c>
      <c r="H21" s="70" t="s">
        <v>48</v>
      </c>
      <c r="I21" s="88" t="s">
        <v>49</v>
      </c>
      <c r="J21" s="72" t="s">
        <v>17</v>
      </c>
      <c r="K21" s="72" t="s">
        <v>8</v>
      </c>
    </row>
    <row r="22" spans="1:13" s="64" customFormat="1" ht="24.9" customHeight="1" x14ac:dyDescent="0.3">
      <c r="A22" s="132">
        <v>1</v>
      </c>
      <c r="B22" s="133">
        <v>936</v>
      </c>
      <c r="C22" s="133">
        <v>10034985153</v>
      </c>
      <c r="D22" s="132" t="s">
        <v>67</v>
      </c>
      <c r="E22" s="132" t="s">
        <v>68</v>
      </c>
      <c r="F22" s="132" t="s">
        <v>16</v>
      </c>
      <c r="G22" s="132" t="s">
        <v>69</v>
      </c>
      <c r="H22" s="87"/>
      <c r="I22" s="65"/>
      <c r="J22" s="66"/>
      <c r="K22" s="71"/>
    </row>
    <row r="23" spans="1:13" s="64" customFormat="1" ht="24.9" customHeight="1" x14ac:dyDescent="0.3">
      <c r="A23" s="132">
        <v>2</v>
      </c>
      <c r="B23" s="133">
        <v>155</v>
      </c>
      <c r="C23" s="133">
        <v>10007759273</v>
      </c>
      <c r="D23" s="132" t="s">
        <v>70</v>
      </c>
      <c r="E23" s="132" t="s">
        <v>71</v>
      </c>
      <c r="F23" s="132" t="s">
        <v>14</v>
      </c>
      <c r="G23" s="132" t="s">
        <v>72</v>
      </c>
      <c r="H23" s="87"/>
      <c r="I23" s="65"/>
      <c r="J23" s="66"/>
      <c r="K23" s="71"/>
    </row>
    <row r="24" spans="1:13" s="64" customFormat="1" ht="24.9" customHeight="1" x14ac:dyDescent="0.3">
      <c r="A24" s="132">
        <v>3</v>
      </c>
      <c r="B24" s="133">
        <v>671</v>
      </c>
      <c r="C24" s="133">
        <v>10081092485</v>
      </c>
      <c r="D24" s="132" t="s">
        <v>73</v>
      </c>
      <c r="E24" s="132" t="s">
        <v>74</v>
      </c>
      <c r="F24" s="132" t="s">
        <v>16</v>
      </c>
      <c r="G24" s="132" t="s">
        <v>69</v>
      </c>
      <c r="H24" s="87"/>
      <c r="I24" s="65"/>
      <c r="J24" s="66"/>
      <c r="K24" s="71"/>
      <c r="M24"/>
    </row>
    <row r="25" spans="1:13" s="64" customFormat="1" ht="24.9" customHeight="1" x14ac:dyDescent="0.3">
      <c r="A25" s="132">
        <v>4</v>
      </c>
      <c r="B25" s="133">
        <v>119</v>
      </c>
      <c r="C25" s="133">
        <v>10007839907</v>
      </c>
      <c r="D25" s="132" t="s">
        <v>75</v>
      </c>
      <c r="E25" s="132" t="s">
        <v>76</v>
      </c>
      <c r="F25" s="132" t="s">
        <v>16</v>
      </c>
      <c r="G25" s="132" t="s">
        <v>77</v>
      </c>
      <c r="H25" s="87"/>
      <c r="I25" s="65"/>
      <c r="J25" s="66"/>
      <c r="K25" s="71"/>
    </row>
    <row r="26" spans="1:13" s="64" customFormat="1" ht="24.9" customHeight="1" x14ac:dyDescent="0.3">
      <c r="A26" s="132">
        <v>5</v>
      </c>
      <c r="B26" s="133">
        <v>933</v>
      </c>
      <c r="C26" s="133">
        <v>10011168724</v>
      </c>
      <c r="D26" s="132" t="s">
        <v>78</v>
      </c>
      <c r="E26" s="132" t="s">
        <v>79</v>
      </c>
      <c r="F26" s="132" t="s">
        <v>16</v>
      </c>
      <c r="G26" s="132" t="s">
        <v>69</v>
      </c>
      <c r="H26" s="87"/>
      <c r="I26" s="65"/>
      <c r="J26" s="66"/>
      <c r="K26" s="71"/>
    </row>
    <row r="27" spans="1:13" s="64" customFormat="1" ht="24.9" customHeight="1" x14ac:dyDescent="0.3">
      <c r="A27" s="132">
        <v>6</v>
      </c>
      <c r="B27" s="133">
        <v>110</v>
      </c>
      <c r="C27" s="133">
        <v>10034965955</v>
      </c>
      <c r="D27" s="132" t="s">
        <v>80</v>
      </c>
      <c r="E27" s="132" t="s">
        <v>81</v>
      </c>
      <c r="F27" s="132" t="s">
        <v>16</v>
      </c>
      <c r="G27" s="132" t="s">
        <v>69</v>
      </c>
      <c r="H27" s="87"/>
      <c r="I27" s="65"/>
      <c r="J27" s="66"/>
      <c r="K27" s="71"/>
    </row>
    <row r="28" spans="1:13" s="64" customFormat="1" ht="24.9" customHeight="1" x14ac:dyDescent="0.3">
      <c r="A28" s="132">
        <v>7</v>
      </c>
      <c r="B28" s="133">
        <v>846</v>
      </c>
      <c r="C28" s="133">
        <v>10062193451</v>
      </c>
      <c r="D28" s="132" t="s">
        <v>82</v>
      </c>
      <c r="E28" s="132" t="s">
        <v>83</v>
      </c>
      <c r="F28" s="132" t="s">
        <v>16</v>
      </c>
      <c r="G28" s="132" t="s">
        <v>84</v>
      </c>
      <c r="H28" s="87"/>
      <c r="I28" s="65"/>
      <c r="J28" s="66"/>
      <c r="K28" s="71"/>
    </row>
    <row r="29" spans="1:13" s="10" customFormat="1" ht="24.6" customHeight="1" x14ac:dyDescent="0.3">
      <c r="A29" s="132">
        <v>8</v>
      </c>
      <c r="B29" s="133">
        <v>909</v>
      </c>
      <c r="C29" s="133">
        <v>10008830216</v>
      </c>
      <c r="D29" s="132" t="s">
        <v>85</v>
      </c>
      <c r="E29" s="132" t="s">
        <v>86</v>
      </c>
      <c r="F29" s="132" t="s">
        <v>16</v>
      </c>
      <c r="G29" s="132" t="s">
        <v>77</v>
      </c>
      <c r="H29" s="87"/>
      <c r="I29" s="65"/>
      <c r="J29" s="66"/>
      <c r="K29" s="71"/>
    </row>
    <row r="30" spans="1:13" s="10" customFormat="1" ht="24.6" customHeight="1" x14ac:dyDescent="0.3">
      <c r="A30" s="132">
        <v>9</v>
      </c>
      <c r="B30" s="133">
        <v>52</v>
      </c>
      <c r="C30" s="133">
        <v>10036099946</v>
      </c>
      <c r="D30" s="132" t="s">
        <v>87</v>
      </c>
      <c r="E30" s="132" t="s">
        <v>88</v>
      </c>
      <c r="F30" s="132" t="s">
        <v>16</v>
      </c>
      <c r="G30" s="132" t="s">
        <v>77</v>
      </c>
      <c r="H30" s="87"/>
      <c r="I30" s="65"/>
      <c r="J30" s="66"/>
      <c r="K30" s="71"/>
    </row>
    <row r="31" spans="1:13" s="10" customFormat="1" ht="24.6" customHeight="1" x14ac:dyDescent="0.3">
      <c r="A31" s="132">
        <v>10</v>
      </c>
      <c r="B31" s="133">
        <v>132</v>
      </c>
      <c r="C31" s="133">
        <v>10011168825</v>
      </c>
      <c r="D31" s="132" t="s">
        <v>89</v>
      </c>
      <c r="E31" s="132" t="s">
        <v>90</v>
      </c>
      <c r="F31" s="132" t="s">
        <v>16</v>
      </c>
      <c r="G31" s="132" t="s">
        <v>77</v>
      </c>
      <c r="H31" s="87"/>
      <c r="I31" s="65"/>
      <c r="J31" s="66"/>
      <c r="K31" s="71"/>
    </row>
    <row r="32" spans="1:13" s="10" customFormat="1" ht="24.6" customHeight="1" x14ac:dyDescent="0.3">
      <c r="A32" s="132">
        <v>11</v>
      </c>
      <c r="B32" s="133">
        <v>65</v>
      </c>
      <c r="C32" s="133">
        <v>10091230302</v>
      </c>
      <c r="D32" s="132" t="s">
        <v>91</v>
      </c>
      <c r="E32" s="132" t="s">
        <v>92</v>
      </c>
      <c r="F32" s="132" t="s">
        <v>16</v>
      </c>
      <c r="G32" s="132" t="s">
        <v>77</v>
      </c>
      <c r="H32" s="87"/>
      <c r="I32" s="65"/>
      <c r="J32" s="66"/>
      <c r="K32" s="71"/>
    </row>
    <row r="33" spans="1:18" s="10" customFormat="1" ht="24.6" customHeight="1" x14ac:dyDescent="0.3">
      <c r="A33" s="132">
        <v>12</v>
      </c>
      <c r="B33" s="133">
        <v>246</v>
      </c>
      <c r="C33" s="133">
        <v>10010866307</v>
      </c>
      <c r="D33" s="132" t="s">
        <v>93</v>
      </c>
      <c r="E33" s="132" t="s">
        <v>94</v>
      </c>
      <c r="F33" s="132" t="s">
        <v>16</v>
      </c>
      <c r="G33" s="132" t="s">
        <v>69</v>
      </c>
      <c r="H33" s="87"/>
      <c r="I33" s="65"/>
      <c r="J33" s="66"/>
      <c r="K33" s="71"/>
    </row>
    <row r="34" spans="1:18" s="10" customFormat="1" ht="24.6" customHeight="1" x14ac:dyDescent="0.3">
      <c r="A34" s="132">
        <v>13</v>
      </c>
      <c r="B34" s="133">
        <v>758</v>
      </c>
      <c r="C34" s="133">
        <v>10034921495</v>
      </c>
      <c r="D34" s="132" t="s">
        <v>95</v>
      </c>
      <c r="E34" s="132" t="s">
        <v>96</v>
      </c>
      <c r="F34" s="132" t="s">
        <v>16</v>
      </c>
      <c r="G34" s="132" t="s">
        <v>69</v>
      </c>
      <c r="H34" s="87"/>
      <c r="I34" s="65"/>
      <c r="J34" s="66"/>
      <c r="K34" s="71"/>
    </row>
    <row r="35" spans="1:18" s="10" customFormat="1" ht="24.6" customHeight="1" x14ac:dyDescent="0.3">
      <c r="A35" s="132">
        <v>14</v>
      </c>
      <c r="B35" s="133">
        <v>20</v>
      </c>
      <c r="C35" s="133">
        <v>10077036774</v>
      </c>
      <c r="D35" s="132" t="s">
        <v>97</v>
      </c>
      <c r="E35" s="132" t="s">
        <v>98</v>
      </c>
      <c r="F35" s="132" t="s">
        <v>16</v>
      </c>
      <c r="G35" s="132" t="s">
        <v>69</v>
      </c>
      <c r="H35" s="87"/>
      <c r="I35" s="65"/>
      <c r="J35" s="66"/>
      <c r="K35" s="71"/>
    </row>
    <row r="36" spans="1:18" s="10" customFormat="1" ht="24.6" customHeight="1" x14ac:dyDescent="0.3">
      <c r="A36" s="132">
        <v>15</v>
      </c>
      <c r="B36" s="133">
        <v>181</v>
      </c>
      <c r="C36" s="133">
        <v>10036101461</v>
      </c>
      <c r="D36" s="132" t="s">
        <v>99</v>
      </c>
      <c r="E36" s="132" t="s">
        <v>100</v>
      </c>
      <c r="F36" s="132" t="s">
        <v>16</v>
      </c>
      <c r="G36" s="132" t="s">
        <v>101</v>
      </c>
      <c r="H36" s="87"/>
      <c r="I36" s="65"/>
      <c r="J36" s="67"/>
      <c r="K36" s="67"/>
    </row>
    <row r="37" spans="1:18" s="10" customFormat="1" ht="24.6" customHeight="1" x14ac:dyDescent="0.3">
      <c r="A37" s="132">
        <v>16</v>
      </c>
      <c r="B37" s="133">
        <v>987</v>
      </c>
      <c r="C37" s="133">
        <v>10034928973</v>
      </c>
      <c r="D37" s="132" t="s">
        <v>102</v>
      </c>
      <c r="E37" s="132" t="s">
        <v>103</v>
      </c>
      <c r="F37" s="132" t="s">
        <v>16</v>
      </c>
      <c r="G37" s="132" t="s">
        <v>84</v>
      </c>
      <c r="H37" s="87"/>
      <c r="I37" s="65"/>
      <c r="J37" s="67"/>
      <c r="K37" s="67"/>
    </row>
    <row r="38" spans="1:18" s="10" customFormat="1" ht="24.6" customHeight="1" x14ac:dyDescent="0.3">
      <c r="A38" s="132">
        <v>17</v>
      </c>
      <c r="B38" s="133">
        <v>21</v>
      </c>
      <c r="C38" s="133">
        <v>10036094185</v>
      </c>
      <c r="D38" s="132" t="s">
        <v>104</v>
      </c>
      <c r="E38" s="132" t="s">
        <v>105</v>
      </c>
      <c r="F38" s="132" t="s">
        <v>16</v>
      </c>
      <c r="G38" s="132" t="s">
        <v>106</v>
      </c>
      <c r="H38" s="87"/>
      <c r="I38" s="65"/>
      <c r="J38" s="67"/>
      <c r="K38" s="67"/>
      <c r="R38"/>
    </row>
    <row r="39" spans="1:18" s="10" customFormat="1" ht="24.6" customHeight="1" x14ac:dyDescent="0.3">
      <c r="A39" s="132">
        <v>18</v>
      </c>
      <c r="B39" s="133">
        <v>11</v>
      </c>
      <c r="C39" s="133">
        <v>10058962240</v>
      </c>
      <c r="D39" s="132" t="s">
        <v>107</v>
      </c>
      <c r="E39" s="132" t="s">
        <v>108</v>
      </c>
      <c r="F39" s="132" t="s">
        <v>19</v>
      </c>
      <c r="G39" s="132" t="s">
        <v>106</v>
      </c>
      <c r="H39" s="87"/>
      <c r="I39" s="65"/>
      <c r="J39" s="67"/>
      <c r="K39" s="67"/>
    </row>
    <row r="40" spans="1:18" s="10" customFormat="1" ht="24.6" customHeight="1" x14ac:dyDescent="0.3">
      <c r="A40" s="132">
        <v>19</v>
      </c>
      <c r="B40" s="133">
        <v>626</v>
      </c>
      <c r="C40" s="133">
        <v>10094917413</v>
      </c>
      <c r="D40" s="132" t="s">
        <v>109</v>
      </c>
      <c r="E40" s="132" t="s">
        <v>110</v>
      </c>
      <c r="F40" s="132" t="s">
        <v>19</v>
      </c>
      <c r="G40" s="132" t="s">
        <v>69</v>
      </c>
      <c r="H40" s="87"/>
      <c r="I40" s="65"/>
      <c r="J40" s="67"/>
      <c r="K40" s="67"/>
    </row>
    <row r="41" spans="1:18" s="10" customFormat="1" ht="24.6" customHeight="1" x14ac:dyDescent="0.3">
      <c r="A41" s="132">
        <v>20</v>
      </c>
      <c r="B41" s="133">
        <v>636</v>
      </c>
      <c r="C41" s="133">
        <v>10034922610</v>
      </c>
      <c r="D41" s="132" t="s">
        <v>111</v>
      </c>
      <c r="E41" s="132" t="s">
        <v>112</v>
      </c>
      <c r="F41" s="132" t="s">
        <v>16</v>
      </c>
      <c r="G41" s="132" t="s">
        <v>113</v>
      </c>
      <c r="H41" s="87"/>
      <c r="I41" s="74"/>
      <c r="J41" s="67"/>
      <c r="K41" s="67"/>
    </row>
    <row r="42" spans="1:18" s="10" customFormat="1" ht="24.6" customHeight="1" x14ac:dyDescent="0.3">
      <c r="A42" s="132">
        <v>21</v>
      </c>
      <c r="B42" s="133">
        <v>315</v>
      </c>
      <c r="C42" s="133">
        <v>10117747876</v>
      </c>
      <c r="D42" s="132" t="s">
        <v>114</v>
      </c>
      <c r="E42" s="132" t="s">
        <v>115</v>
      </c>
      <c r="F42" s="132" t="s">
        <v>19</v>
      </c>
      <c r="G42" s="132" t="s">
        <v>72</v>
      </c>
      <c r="H42" s="87"/>
      <c r="I42" s="65"/>
      <c r="J42" s="67"/>
      <c r="K42" s="67"/>
    </row>
    <row r="43" spans="1:18" s="10" customFormat="1" ht="24.6" customHeight="1" x14ac:dyDescent="0.3">
      <c r="A43" s="132">
        <v>22</v>
      </c>
      <c r="B43" s="133">
        <v>353</v>
      </c>
      <c r="C43" s="133">
        <v>10064556817</v>
      </c>
      <c r="D43" s="132" t="s">
        <v>116</v>
      </c>
      <c r="E43" s="132" t="s">
        <v>117</v>
      </c>
      <c r="F43" s="132" t="s">
        <v>16</v>
      </c>
      <c r="G43" s="132" t="s">
        <v>69</v>
      </c>
      <c r="H43" s="87"/>
      <c r="I43" s="65"/>
      <c r="J43" s="67"/>
      <c r="K43" s="67"/>
    </row>
    <row r="44" spans="1:18" ht="24.6" customHeight="1" x14ac:dyDescent="0.3">
      <c r="A44" s="132">
        <v>23</v>
      </c>
      <c r="B44" s="133">
        <v>655</v>
      </c>
      <c r="C44" s="133">
        <v>10036057914</v>
      </c>
      <c r="D44" s="132" t="s">
        <v>118</v>
      </c>
      <c r="E44" s="132" t="s">
        <v>119</v>
      </c>
      <c r="F44" s="132" t="s">
        <v>19</v>
      </c>
      <c r="G44" s="132" t="s">
        <v>69</v>
      </c>
      <c r="H44" s="87"/>
      <c r="I44" s="65"/>
      <c r="J44" s="75"/>
      <c r="K44" s="75"/>
    </row>
    <row r="45" spans="1:18" ht="24.6" customHeight="1" x14ac:dyDescent="0.3">
      <c r="A45" s="132">
        <v>24</v>
      </c>
      <c r="B45" s="133">
        <v>111</v>
      </c>
      <c r="C45" s="133">
        <v>10088936149</v>
      </c>
      <c r="D45" s="132" t="s">
        <v>120</v>
      </c>
      <c r="E45" s="132" t="s">
        <v>121</v>
      </c>
      <c r="F45" s="132" t="s">
        <v>16</v>
      </c>
      <c r="G45" s="132" t="s">
        <v>106</v>
      </c>
      <c r="H45" s="87"/>
      <c r="I45" s="74"/>
      <c r="J45" s="75"/>
      <c r="K45" s="75"/>
    </row>
    <row r="46" spans="1:18" ht="24.6" customHeight="1" x14ac:dyDescent="0.3">
      <c r="A46" s="132">
        <v>25</v>
      </c>
      <c r="B46" s="133">
        <v>683</v>
      </c>
      <c r="C46" s="133">
        <v>10080986088</v>
      </c>
      <c r="D46" s="132" t="s">
        <v>122</v>
      </c>
      <c r="E46" s="132" t="s">
        <v>123</v>
      </c>
      <c r="F46" s="132" t="s">
        <v>16</v>
      </c>
      <c r="G46" s="132" t="s">
        <v>69</v>
      </c>
      <c r="H46" s="87"/>
      <c r="I46" s="74"/>
      <c r="J46" s="75"/>
      <c r="K46" s="75"/>
    </row>
    <row r="47" spans="1:18" ht="24.6" customHeight="1" x14ac:dyDescent="0.3">
      <c r="A47" s="132">
        <v>26</v>
      </c>
      <c r="B47" s="133">
        <v>60</v>
      </c>
      <c r="C47" s="133">
        <v>10080635676</v>
      </c>
      <c r="D47" s="132" t="s">
        <v>124</v>
      </c>
      <c r="E47" s="132" t="s">
        <v>125</v>
      </c>
      <c r="F47" s="132" t="s">
        <v>19</v>
      </c>
      <c r="G47" s="132" t="s">
        <v>84</v>
      </c>
      <c r="H47" s="87"/>
      <c r="I47" s="74"/>
      <c r="J47" s="75"/>
      <c r="K47" s="75"/>
    </row>
    <row r="48" spans="1:18" ht="24.6" customHeight="1" x14ac:dyDescent="0.3">
      <c r="A48" s="132">
        <v>27</v>
      </c>
      <c r="B48" s="133">
        <v>164</v>
      </c>
      <c r="C48" s="133">
        <v>10089460959</v>
      </c>
      <c r="D48" s="132" t="s">
        <v>126</v>
      </c>
      <c r="E48" s="132" t="s">
        <v>127</v>
      </c>
      <c r="F48" s="132" t="s">
        <v>19</v>
      </c>
      <c r="G48" s="132" t="s">
        <v>106</v>
      </c>
      <c r="H48" s="87"/>
      <c r="I48" s="74"/>
      <c r="J48" s="75"/>
      <c r="K48" s="75"/>
    </row>
    <row r="49" spans="1:11" ht="24.6" customHeight="1" x14ac:dyDescent="0.3">
      <c r="A49" s="132">
        <v>28</v>
      </c>
      <c r="B49" s="133">
        <v>639</v>
      </c>
      <c r="C49" s="133">
        <v>10036036389</v>
      </c>
      <c r="D49" s="132" t="s">
        <v>128</v>
      </c>
      <c r="E49" s="132" t="s">
        <v>129</v>
      </c>
      <c r="F49" s="132" t="s">
        <v>16</v>
      </c>
      <c r="G49" s="132" t="s">
        <v>69</v>
      </c>
      <c r="H49" s="87"/>
      <c r="I49" s="74"/>
      <c r="J49" s="75"/>
      <c r="K49" s="75"/>
    </row>
    <row r="50" spans="1:11" ht="24.6" customHeight="1" x14ac:dyDescent="0.3">
      <c r="A50" s="132">
        <v>29</v>
      </c>
      <c r="B50" s="133">
        <v>612</v>
      </c>
      <c r="C50" s="133">
        <v>10034941505</v>
      </c>
      <c r="D50" s="132" t="s">
        <v>130</v>
      </c>
      <c r="E50" s="132" t="s">
        <v>131</v>
      </c>
      <c r="F50" s="132" t="s">
        <v>16</v>
      </c>
      <c r="G50" s="132" t="s">
        <v>69</v>
      </c>
      <c r="H50" s="87"/>
      <c r="I50" s="74"/>
      <c r="J50" s="75"/>
      <c r="K50" s="75"/>
    </row>
    <row r="51" spans="1:11" ht="24.6" customHeight="1" x14ac:dyDescent="0.3">
      <c r="A51" s="132">
        <v>30</v>
      </c>
      <c r="B51" s="133">
        <v>44</v>
      </c>
      <c r="C51" s="133">
        <v>10083105136</v>
      </c>
      <c r="D51" s="132" t="s">
        <v>132</v>
      </c>
      <c r="E51" s="132" t="s">
        <v>133</v>
      </c>
      <c r="F51" s="132" t="s">
        <v>19</v>
      </c>
      <c r="G51" s="132" t="s">
        <v>72</v>
      </c>
      <c r="H51" s="87"/>
      <c r="I51" s="74"/>
      <c r="J51" s="75"/>
      <c r="K51" s="75"/>
    </row>
    <row r="52" spans="1:11" ht="24.6" customHeight="1" x14ac:dyDescent="0.3">
      <c r="A52" s="132" t="s">
        <v>138</v>
      </c>
      <c r="B52" s="133">
        <v>39</v>
      </c>
      <c r="C52" s="133">
        <v>10082147159</v>
      </c>
      <c r="D52" s="132" t="s">
        <v>134</v>
      </c>
      <c r="E52" s="132" t="s">
        <v>135</v>
      </c>
      <c r="F52" s="132" t="s">
        <v>19</v>
      </c>
      <c r="G52" s="132" t="s">
        <v>69</v>
      </c>
      <c r="H52" s="87"/>
      <c r="I52" s="74"/>
      <c r="J52" s="75"/>
      <c r="K52" s="75"/>
    </row>
    <row r="53" spans="1:11" ht="24.6" customHeight="1" x14ac:dyDescent="0.3">
      <c r="A53" s="132" t="s">
        <v>138</v>
      </c>
      <c r="B53" s="133">
        <v>64</v>
      </c>
      <c r="C53" s="133">
        <v>10076942909</v>
      </c>
      <c r="D53" s="132" t="s">
        <v>136</v>
      </c>
      <c r="E53" s="132" t="s">
        <v>137</v>
      </c>
      <c r="F53" s="132" t="s">
        <v>19</v>
      </c>
      <c r="G53" s="132" t="s">
        <v>69</v>
      </c>
      <c r="H53" s="87"/>
      <c r="I53" s="74"/>
      <c r="J53" s="75"/>
      <c r="K53" s="75"/>
    </row>
    <row r="54" spans="1:11" ht="11.25" customHeight="1" x14ac:dyDescent="0.3">
      <c r="A54" s="76"/>
      <c r="B54" s="77"/>
      <c r="C54" s="78"/>
      <c r="D54" s="79"/>
      <c r="E54" s="77"/>
      <c r="F54" s="77"/>
      <c r="G54" s="77"/>
      <c r="H54" s="80"/>
      <c r="I54" s="80"/>
      <c r="J54" s="81"/>
      <c r="K54" s="81"/>
    </row>
    <row r="55" spans="1:11" ht="11.25" customHeight="1" x14ac:dyDescent="0.25">
      <c r="A55" s="97" t="s">
        <v>3</v>
      </c>
      <c r="B55" s="98"/>
      <c r="C55" s="98"/>
      <c r="D55" s="98"/>
      <c r="E55" s="73"/>
      <c r="F55" s="73"/>
      <c r="G55" s="98" t="s">
        <v>24</v>
      </c>
      <c r="H55" s="98"/>
      <c r="I55" s="98"/>
      <c r="J55" s="98"/>
      <c r="K55" s="99"/>
    </row>
    <row r="56" spans="1:11" ht="11.25" customHeight="1" x14ac:dyDescent="0.25">
      <c r="A56" s="51" t="s">
        <v>32</v>
      </c>
      <c r="B56" s="17"/>
      <c r="C56" s="17"/>
      <c r="D56" s="52"/>
      <c r="E56" s="19"/>
      <c r="F56" s="49"/>
      <c r="G56" s="18" t="s">
        <v>20</v>
      </c>
      <c r="H56" s="45">
        <v>7</v>
      </c>
      <c r="I56" s="55"/>
      <c r="J56" s="90" t="s">
        <v>18</v>
      </c>
      <c r="K56" s="91">
        <f>COUNTIF(F22:F43,"ЗМС")</f>
        <v>0</v>
      </c>
    </row>
    <row r="57" spans="1:11" ht="11.25" customHeight="1" x14ac:dyDescent="0.25">
      <c r="A57" s="51" t="s">
        <v>33</v>
      </c>
      <c r="B57" s="17"/>
      <c r="C57" s="17"/>
      <c r="D57" s="52"/>
      <c r="E57" s="1"/>
      <c r="F57" s="50"/>
      <c r="G57" s="20" t="s">
        <v>41</v>
      </c>
      <c r="H57" s="44">
        <f>H58+H61</f>
        <v>32</v>
      </c>
      <c r="I57" s="47"/>
      <c r="J57" s="90" t="s">
        <v>14</v>
      </c>
      <c r="K57" s="91">
        <f>COUNTIF(F22:F44,"МСМК")</f>
        <v>1</v>
      </c>
    </row>
    <row r="58" spans="1:11" ht="11.25" customHeight="1" x14ac:dyDescent="0.25">
      <c r="A58" s="51" t="s">
        <v>34</v>
      </c>
      <c r="B58" s="17"/>
      <c r="C58" s="17"/>
      <c r="D58" s="52"/>
      <c r="E58" s="1"/>
      <c r="F58" s="50"/>
      <c r="G58" s="20" t="s">
        <v>42</v>
      </c>
      <c r="H58" s="44">
        <f>H59+H60+H62</f>
        <v>30</v>
      </c>
      <c r="I58" s="47"/>
      <c r="J58" s="90" t="s">
        <v>16</v>
      </c>
      <c r="K58" s="91">
        <f>COUNTIF(F22:F55,"МС")</f>
        <v>22</v>
      </c>
    </row>
    <row r="59" spans="1:11" ht="15" customHeight="1" x14ac:dyDescent="0.25">
      <c r="A59" s="51" t="s">
        <v>35</v>
      </c>
      <c r="B59" s="17"/>
      <c r="C59" s="17"/>
      <c r="D59" s="52"/>
      <c r="E59" s="1"/>
      <c r="F59" s="50"/>
      <c r="G59" s="20" t="s">
        <v>37</v>
      </c>
      <c r="H59" s="45">
        <f>COUNT(A22:A53)</f>
        <v>30</v>
      </c>
      <c r="I59" s="46"/>
      <c r="J59" s="90" t="s">
        <v>19</v>
      </c>
      <c r="K59" s="91">
        <f>COUNTIF(F22:F56,"КМС")</f>
        <v>9</v>
      </c>
    </row>
    <row r="60" spans="1:11" ht="15" customHeight="1" x14ac:dyDescent="0.25">
      <c r="A60" s="51"/>
      <c r="B60" s="17"/>
      <c r="C60" s="17"/>
      <c r="D60" s="52"/>
      <c r="E60" s="1"/>
      <c r="F60" s="50"/>
      <c r="G60" s="20" t="s">
        <v>38</v>
      </c>
      <c r="H60" s="45">
        <f>COUNTIF(A22:A53,"НФ")</f>
        <v>0</v>
      </c>
      <c r="I60" s="46"/>
      <c r="J60" s="60" t="s">
        <v>43</v>
      </c>
      <c r="K60" s="91">
        <f>COUNTIF(F22:F57,"1 сп.р.")</f>
        <v>0</v>
      </c>
    </row>
    <row r="61" spans="1:11" ht="15" customHeight="1" x14ac:dyDescent="0.25">
      <c r="A61" s="51"/>
      <c r="B61" s="17"/>
      <c r="C61" s="17"/>
      <c r="D61" s="52"/>
      <c r="E61" s="1"/>
      <c r="F61" s="50"/>
      <c r="G61" s="20" t="s">
        <v>39</v>
      </c>
      <c r="H61" s="95">
        <f>COUNTIF(A30:A53,"НС")</f>
        <v>2</v>
      </c>
      <c r="I61" s="48"/>
      <c r="J61" s="61" t="s">
        <v>45</v>
      </c>
      <c r="K61" s="91">
        <f>COUNTIF(F22:F58,"2 сп.р.")</f>
        <v>0</v>
      </c>
    </row>
    <row r="62" spans="1:11" ht="15" customHeight="1" x14ac:dyDescent="0.25">
      <c r="A62" s="51"/>
      <c r="B62" s="17"/>
      <c r="C62" s="17"/>
      <c r="D62" s="52"/>
      <c r="E62" s="22"/>
      <c r="F62" s="56"/>
      <c r="G62" s="20" t="s">
        <v>40</v>
      </c>
      <c r="H62" s="95">
        <f>COUNTIF(A30:A52,"ДСКВ")</f>
        <v>0</v>
      </c>
      <c r="I62" s="57"/>
      <c r="J62" s="61" t="s">
        <v>44</v>
      </c>
      <c r="K62" s="58">
        <f>COUNTIF(F22:F59,"3 сп.р.")</f>
        <v>0</v>
      </c>
    </row>
    <row r="63" spans="1:11" ht="9.75" customHeight="1" x14ac:dyDescent="0.25">
      <c r="A63" s="23"/>
      <c r="K63" s="24"/>
    </row>
    <row r="64" spans="1:11" ht="15.6" x14ac:dyDescent="0.25">
      <c r="A64" s="100" t="s">
        <v>2</v>
      </c>
      <c r="B64" s="101"/>
      <c r="C64" s="101"/>
      <c r="D64" s="101"/>
      <c r="E64" s="102" t="s">
        <v>6</v>
      </c>
      <c r="F64" s="102"/>
      <c r="G64" s="102"/>
      <c r="H64" s="102"/>
      <c r="I64" s="102" t="s">
        <v>36</v>
      </c>
      <c r="J64" s="102"/>
      <c r="K64" s="103"/>
    </row>
    <row r="65" spans="1:26" x14ac:dyDescent="0.25">
      <c r="A65" s="23"/>
      <c r="B65" s="1"/>
      <c r="C65" s="1"/>
      <c r="E65" s="1"/>
      <c r="F65" s="19"/>
      <c r="G65" s="19"/>
      <c r="H65" s="19"/>
      <c r="I65" s="19"/>
      <c r="J65" s="19"/>
      <c r="K65" s="28"/>
    </row>
    <row r="66" spans="1:26" x14ac:dyDescent="0.25">
      <c r="A66" s="25"/>
      <c r="D66" s="26"/>
      <c r="E66" s="53"/>
      <c r="F66" s="26"/>
      <c r="G66" s="26"/>
      <c r="H66" s="54"/>
      <c r="I66" s="54"/>
      <c r="J66" s="26"/>
      <c r="K66" s="27"/>
    </row>
    <row r="67" spans="1:26" x14ac:dyDescent="0.25">
      <c r="A67" s="25"/>
      <c r="D67" s="26"/>
      <c r="E67" s="53"/>
      <c r="F67" s="26"/>
      <c r="G67" s="26"/>
      <c r="H67" s="54"/>
      <c r="I67" s="54"/>
      <c r="J67" s="26"/>
      <c r="K67" s="27"/>
    </row>
    <row r="68" spans="1:26" x14ac:dyDescent="0.25">
      <c r="A68" s="25"/>
      <c r="D68" s="26"/>
      <c r="E68" s="53"/>
      <c r="F68" s="26"/>
      <c r="G68" s="26"/>
      <c r="H68" s="54"/>
      <c r="I68" s="54"/>
      <c r="J68" s="26"/>
      <c r="K68" s="27"/>
    </row>
    <row r="69" spans="1:26" x14ac:dyDescent="0.25">
      <c r="A69" s="25"/>
      <c r="D69" s="26"/>
      <c r="E69" s="53"/>
      <c r="F69" s="26"/>
      <c r="G69" s="26"/>
      <c r="H69" s="54"/>
      <c r="I69" s="54"/>
      <c r="J69" s="26"/>
      <c r="K69" s="27"/>
    </row>
    <row r="70" spans="1:26" ht="16.2" thickBot="1" x14ac:dyDescent="0.3">
      <c r="A70" s="104" t="str">
        <f>G18</f>
        <v>МЯГКОВА Е.А.(IК, г. Саранск)</v>
      </c>
      <c r="B70" s="105"/>
      <c r="C70" s="105"/>
      <c r="D70" s="105"/>
      <c r="E70" s="105" t="str">
        <f>G17</f>
        <v>ДЫШАКОВ А.С. (ВК, г. Москва)</v>
      </c>
      <c r="F70" s="105"/>
      <c r="G70" s="105"/>
      <c r="H70" s="105"/>
      <c r="I70" s="105" t="str">
        <f>G19</f>
        <v>ИГОНОВА О.М. (IК, г. Саранск)</v>
      </c>
      <c r="J70" s="105"/>
      <c r="K70" s="106"/>
    </row>
    <row r="71" spans="1:26" s="11" customFormat="1" ht="14.4" thickTop="1" x14ac:dyDescent="0.25">
      <c r="A71" s="1"/>
      <c r="B71" s="26"/>
      <c r="C71" s="26"/>
      <c r="D71" s="1"/>
      <c r="F71" s="1"/>
      <c r="G71" s="1"/>
      <c r="H71" s="21"/>
      <c r="I71" s="2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s="36" customFormat="1" ht="18" x14ac:dyDescent="0.25">
      <c r="B72" s="37"/>
      <c r="C72" s="37"/>
      <c r="E72" s="38"/>
      <c r="H72" s="39"/>
      <c r="I72" s="39"/>
    </row>
    <row r="73" spans="1:26" ht="21" x14ac:dyDescent="0.25">
      <c r="A73" s="34"/>
      <c r="B73" s="34"/>
      <c r="C73" s="35"/>
      <c r="D73" s="96"/>
      <c r="E73" s="96"/>
      <c r="F73" s="96"/>
      <c r="G73" s="96"/>
    </row>
    <row r="74" spans="1:26" ht="18" x14ac:dyDescent="0.25">
      <c r="D74" s="36"/>
    </row>
  </sheetData>
  <autoFilter ref="A21:I21" xr:uid="{00000000-0009-0000-0000-000000000000}">
    <sortState xmlns:xlrd2="http://schemas.microsoft.com/office/spreadsheetml/2017/richdata2" ref="A22:I51">
      <sortCondition ref="I21"/>
    </sortState>
  </autoFilter>
  <sortState xmlns:xlrd2="http://schemas.microsoft.com/office/spreadsheetml/2017/richdata2" ref="A22:G45">
    <sortCondition descending="1" ref="A22:A45"/>
  </sortState>
  <mergeCells count="25">
    <mergeCell ref="A12:K12"/>
    <mergeCell ref="A14:D14"/>
    <mergeCell ref="A15:G15"/>
    <mergeCell ref="A11:K11"/>
    <mergeCell ref="A1:K1"/>
    <mergeCell ref="A2:K2"/>
    <mergeCell ref="A3:K3"/>
    <mergeCell ref="A4:K4"/>
    <mergeCell ref="A5:K5"/>
    <mergeCell ref="A6:K6"/>
    <mergeCell ref="A7:K7"/>
    <mergeCell ref="A8:K8"/>
    <mergeCell ref="A9:K9"/>
    <mergeCell ref="A10:K10"/>
    <mergeCell ref="H15:K15"/>
    <mergeCell ref="A13:D13"/>
    <mergeCell ref="D73:G73"/>
    <mergeCell ref="A55:D55"/>
    <mergeCell ref="G55:K55"/>
    <mergeCell ref="A64:D64"/>
    <mergeCell ref="E64:H64"/>
    <mergeCell ref="I64:K64"/>
    <mergeCell ref="A70:D70"/>
    <mergeCell ref="E70:H70"/>
    <mergeCell ref="I70:K70"/>
  </mergeCells>
  <printOptions horizontalCentered="1"/>
  <pageMargins left="0.19685039370078741" right="0.19685039370078741" top="0.39370078740157483" bottom="0.39370078740157483" header="0.35433070866141736" footer="0.35433070866141736"/>
  <pageSetup paperSize="9" scale="57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ЧР Классик</vt:lpstr>
      <vt:lpstr>'ЧР Классик'!Заголовки_для_печати</vt:lpstr>
      <vt:lpstr>'ЧР Классик'!Область_печати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Admin</cp:lastModifiedBy>
  <cp:lastPrinted>2025-07-25T14:13:30Z</cp:lastPrinted>
  <dcterms:created xsi:type="dcterms:W3CDTF">1996-10-08T23:32:33Z</dcterms:created>
  <dcterms:modified xsi:type="dcterms:W3CDTF">2025-07-25T14:13:38Z</dcterms:modified>
</cp:coreProperties>
</file>