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sty\OneDrive\Рабочий стол\на русбайк\"/>
    </mc:Choice>
  </mc:AlternateContent>
  <xr:revisionPtr revIDLastSave="0" documentId="13_ncr:1_{F7C66F66-09D0-4AD9-AA27-4B6640B7117E}" xr6:coauthVersionLast="47" xr6:coauthVersionMax="47" xr10:uidLastSave="{00000000-0000-0000-0000-000000000000}"/>
  <bookViews>
    <workbookView xWindow="-108" yWindow="-108" windowWidth="23256" windowHeight="12456" xr2:uid="{6EF33A15-C773-4BC3-8F47-A3B8AF1ABDB0}"/>
  </bookViews>
  <sheets>
    <sheet name="Гит 500 м юниорки" sheetId="1" r:id="rId1"/>
  </sheets>
  <definedNames>
    <definedName name="_xlnm._FilterDatabase" localSheetId="0" hidden="1">'Гит 500 м юниорки'!$B$21:$K$79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6" i="1" l="1"/>
  <c r="H96" i="1"/>
  <c r="E96" i="1"/>
  <c r="H88" i="1"/>
  <c r="H87" i="1"/>
  <c r="H86" i="1"/>
  <c r="H85" i="1"/>
  <c r="H84" i="1" l="1"/>
  <c r="H83" i="1" s="1"/>
  <c r="K83" i="1"/>
  <c r="K85" i="1"/>
  <c r="K86" i="1"/>
  <c r="K84" i="1"/>
  <c r="K87" i="1"/>
  <c r="K82" i="1"/>
  <c r="K88" i="1"/>
</calcChain>
</file>

<file path=xl/sharedStrings.xml><?xml version="1.0" encoding="utf-8"?>
<sst xmlns="http://schemas.openxmlformats.org/spreadsheetml/2006/main" count="263" uniqueCount="124">
  <si>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</si>
  <si>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</si>
  <si>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</si>
  <si>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</si>
  <si>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</si>
  <si>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</si>
  <si>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гит с ходу 500 м</t>
  </si>
  <si>
    <t>Юниорки 17-18 лет</t>
  </si>
  <si>
    <t>МЕСТО ПРОВЕДЕНИЯ: г. Санкт-Петербург</t>
  </si>
  <si>
    <t>НАЧАЛО ГОНКИ:</t>
  </si>
  <si>
    <t>№ ВРВС: 0080231811Я</t>
  </si>
  <si>
    <t>ДАТА ПРОВЕДЕНИЯ: 20 января 2024 года</t>
  </si>
  <si>
    <t>ОКОНЧАНИЕ ГОНКИ:</t>
  </si>
  <si>
    <t>№ ЕКП 2024: 2008780022016207</t>
  </si>
  <si>
    <t>ИНФОРМАЦИЯ О ЖЮРИ И ГСК СОРЕВНОВАНИЙ:</t>
  </si>
  <si>
    <t>ТЕХНИЧЕСКИЕ ДАННЫЕ ТРАССЫ:</t>
  </si>
  <si>
    <t>ТЕХНИЧЕСКИЙ ДЕЛЕГАТ ФВСР:</t>
  </si>
  <si>
    <t xml:space="preserve">НАЗВАНИЕ ТРАССЫ / РЕГ. НОМЕР: велотрек "Локосфинкс" 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</si>
  <si>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</si>
  <si>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</si>
  <si>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</si>
  <si>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</si>
  <si>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</si>
  <si>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</si>
  <si>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</si>
  <si>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</si>
  <si>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</si>
  <si>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0,250/2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</si>
  <si>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</si>
  <si>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</si>
  <si>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</si>
  <si>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</si>
  <si>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</si>
  <si>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</si>
  <si>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</si>
  <si>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250м</t>
  </si>
  <si>
    <t>250м-500м</t>
  </si>
  <si>
    <t>РЕЗУЛЬТАТ</t>
  </si>
  <si>
    <t>СКОРОСТЬ км/ч</t>
  </si>
  <si>
    <t>ВЫПОЛНЕНИЕ НТУ ЕВСК</t>
  </si>
  <si>
    <t>ПРИМЕЧАНИЕ</t>
  </si>
  <si>
    <t>МС</t>
  </si>
  <si>
    <t>Тульская область</t>
  </si>
  <si>
    <t>Санкт-Петербург</t>
  </si>
  <si>
    <t>Москва, Республика Крым</t>
  </si>
  <si>
    <t>КМС</t>
  </si>
  <si>
    <t>Московская область</t>
  </si>
  <si>
    <t>Республика Крым</t>
  </si>
  <si>
    <t>1 СР</t>
  </si>
  <si>
    <t>2 СР</t>
  </si>
  <si>
    <t>3 СР</t>
  </si>
  <si>
    <t>НС</t>
  </si>
  <si>
    <t>ПОГОДНЫЕ УСЛОВИЯ</t>
  </si>
  <si>
    <t>СТАТИСТИКА ГОНКИ</t>
  </si>
  <si>
    <t>t°C 23</t>
  </si>
  <si>
    <t>Субъектов РФ</t>
  </si>
  <si>
    <t>ЗМС</t>
  </si>
  <si>
    <t>Р 991</t>
  </si>
  <si>
    <t>Заявлено</t>
  </si>
  <si>
    <t>МСМК</t>
  </si>
  <si>
    <t>вл. 44%</t>
  </si>
  <si>
    <t>Стартовало</t>
  </si>
  <si>
    <t>Финишировало</t>
  </si>
  <si>
    <t>Н. финишировало</t>
  </si>
  <si>
    <t>Дисквалифицировано</t>
  </si>
  <si>
    <t>Н. стартовало</t>
  </si>
  <si>
    <t>ТЕХНИЧЕСКИЙ ДЕЛЕГАТ</t>
  </si>
  <si>
    <t>ГЛАВНЫЙ СУДЬЯ</t>
  </si>
  <si>
    <t>ГЛАВНЫЙ СЕКРЕТАРЬ</t>
  </si>
  <si>
    <t>СУДЬЯ НА ФИНИШЕ</t>
  </si>
  <si>
    <t>1 сп.р.</t>
  </si>
  <si>
    <t>2 сп.р.</t>
  </si>
  <si>
    <t>3 сп.р.</t>
  </si>
  <si>
    <t xml:space="preserve">Семенюк Яна </t>
  </si>
  <si>
    <t>Москва</t>
  </si>
  <si>
    <t>Евланова Екатерина</t>
  </si>
  <si>
    <t>Даньшина Полина</t>
  </si>
  <si>
    <t xml:space="preserve">Солозобова Вероника </t>
  </si>
  <si>
    <t>Новолодская Ангелина</t>
  </si>
  <si>
    <t>Новикова Софья</t>
  </si>
  <si>
    <t>Заика София</t>
  </si>
  <si>
    <t>Беляева Анна</t>
  </si>
  <si>
    <t>Чертихина Юлия</t>
  </si>
  <si>
    <t xml:space="preserve">Фарафонтова Елизавета </t>
  </si>
  <si>
    <t>Иминова Камила</t>
  </si>
  <si>
    <t xml:space="preserve">Ефимова Виктория </t>
  </si>
  <si>
    <t>Василенко Владислава</t>
  </si>
  <si>
    <t>Кокарева Аглая</t>
  </si>
  <si>
    <t>Клименко Эвелина</t>
  </si>
  <si>
    <t>Бессонова София</t>
  </si>
  <si>
    <t>Хайбуллаева Виолетта</t>
  </si>
  <si>
    <t>Булавкина Анастасия</t>
  </si>
  <si>
    <t>Таджиева Алина</t>
  </si>
  <si>
    <t>Костина Ольга</t>
  </si>
  <si>
    <t>Ившичева Яна</t>
  </si>
  <si>
    <t>Сороколатова Софья</t>
  </si>
  <si>
    <t>Шишкина Виктория</t>
  </si>
  <si>
    <t>Иркутская область</t>
  </si>
  <si>
    <t>Богданова Алена</t>
  </si>
  <si>
    <t>Кобец Александра</t>
  </si>
  <si>
    <t>Алексеенко Сабрина</t>
  </si>
  <si>
    <t>Грибова Марина</t>
  </si>
  <si>
    <t>Васюкова Валерия</t>
  </si>
  <si>
    <t>Максимчук Милана</t>
  </si>
  <si>
    <t>Сибаева Снежана</t>
  </si>
  <si>
    <t>Журавлева Екатерина</t>
  </si>
  <si>
    <t>Соломатина Олеся</t>
  </si>
  <si>
    <t>Королева София</t>
  </si>
  <si>
    <t>Давыдовская Ольга</t>
  </si>
  <si>
    <t>Реппо Эрика</t>
  </si>
  <si>
    <t>Колоницкая Виктория</t>
  </si>
  <si>
    <t>Боброва Мария</t>
  </si>
  <si>
    <t>Касимова Виолетта</t>
  </si>
  <si>
    <t>Богнат Александра</t>
  </si>
  <si>
    <t>Лосева Анфиса</t>
  </si>
  <si>
    <t>Желонкина Софья</t>
  </si>
  <si>
    <t>Жатько Владислава</t>
  </si>
  <si>
    <t>Осипова Виктория</t>
  </si>
  <si>
    <t>Адцеева Софья</t>
  </si>
  <si>
    <t>Рулева Анастасия</t>
  </si>
  <si>
    <t>Сухорученкова Мария</t>
  </si>
  <si>
    <t>Сороколатова Виолетта</t>
  </si>
  <si>
    <t>Деменкова Анастасия</t>
  </si>
  <si>
    <t>Беляева Мария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</si>
</sst>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:mm:ss.00"/>
    <numFmt numFmtId="165" formatCode="0.000"/>
    <numFmt numFmtId="166" formatCode="mm:ss.000"/>
    <numFmt numFmtId="167" formatCode="yyyy"/>
    <numFmt numFmtId="168" formatCode="m:ss.000"/>
  </numFmts>
  <fonts count="20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2" fillId="0" borderId="0"/>
    <xf numFmtId="0" fontId="17" fillId="0" borderId="0"/>
    <xf numFmtId="0" fontId="12" fillId="0" borderId="0"/>
  </cellStyleXfs>
  <cellXfs count="147">
    <xf numFmtId="0" fontId="0" fillId="0" borderId="0" xfId="0"/>
    <xf numFmtId="0" fontId="2" fillId="0" borderId="0" xfId="0" applyFont="1" applyAlignment="1">
      <alignment horizontal="center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164" fontId="7" fillId="0" borderId="8" xfId="0" applyNumberFormat="1" applyFont="1" applyBorder="1" applyAlignment="1">
      <alignment vertical="center"/>
    </xf>
    <xf numFmtId="2" fontId="7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4" fontId="2" fillId="0" borderId="18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5" fontId="10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4" fontId="2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14" fontId="15" fillId="0" borderId="27" xfId="0" applyNumberFormat="1" applyFont="1" applyBorder="1" applyAlignment="1">
      <alignment horizontal="center" vertical="center"/>
    </xf>
    <xf numFmtId="165" fontId="14" fillId="0" borderId="27" xfId="0" applyNumberFormat="1" applyFont="1" applyBorder="1" applyAlignment="1">
      <alignment horizontal="center" vertical="center"/>
    </xf>
    <xf numFmtId="2" fontId="16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14" fillId="0" borderId="27" xfId="2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 wrapText="1"/>
    </xf>
    <xf numFmtId="166" fontId="2" fillId="0" borderId="27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18" fillId="0" borderId="3" xfId="3" applyFont="1" applyBorder="1" applyAlignment="1">
      <alignment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67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vertical="center" wrapText="1"/>
    </xf>
    <xf numFmtId="2" fontId="10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6" fillId="3" borderId="31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49" fontId="2" fillId="0" borderId="27" xfId="0" applyNumberFormat="1" applyFont="1" applyBorder="1" applyAlignment="1">
      <alignment horizontal="left" vertical="center"/>
    </xf>
    <xf numFmtId="14" fontId="2" fillId="0" borderId="27" xfId="0" applyNumberFormat="1" applyFont="1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0" fontId="0" fillId="0" borderId="27" xfId="0" applyBorder="1"/>
    <xf numFmtId="49" fontId="2" fillId="0" borderId="27" xfId="0" applyNumberFormat="1" applyFont="1" applyBorder="1" applyAlignment="1">
      <alignment vertical="center"/>
    </xf>
    <xf numFmtId="9" fontId="2" fillId="0" borderId="27" xfId="0" applyNumberFormat="1" applyFont="1" applyBorder="1" applyAlignment="1">
      <alignment horizontal="left" vertical="center"/>
    </xf>
    <xf numFmtId="2" fontId="2" fillId="0" borderId="27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8" fontId="14" fillId="0" borderId="27" xfId="0" applyNumberFormat="1" applyFont="1" applyBorder="1" applyAlignment="1">
      <alignment horizontal="center" vertical="center"/>
    </xf>
    <xf numFmtId="168" fontId="2" fillId="0" borderId="27" xfId="0" applyNumberFormat="1" applyFont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0" xfId="1" applyFont="1" applyFill="1" applyBorder="1" applyAlignment="1">
      <alignment horizontal="center" vertical="center" wrapText="1"/>
    </xf>
    <xf numFmtId="0" fontId="11" fillId="3" borderId="24" xfId="1" applyFont="1" applyFill="1" applyBorder="1" applyAlignment="1">
      <alignment horizontal="center" vertical="center" wrapText="1"/>
    </xf>
    <xf numFmtId="14" fontId="11" fillId="3" borderId="20" xfId="1" applyNumberFormat="1" applyFont="1" applyFill="1" applyBorder="1" applyAlignment="1">
      <alignment horizontal="center" vertical="center" wrapText="1"/>
    </xf>
    <xf numFmtId="14" fontId="11" fillId="3" borderId="24" xfId="1" applyNumberFormat="1" applyFont="1" applyFill="1" applyBorder="1" applyAlignment="1">
      <alignment horizontal="center" vertical="center" wrapText="1"/>
    </xf>
    <xf numFmtId="0" fontId="9" fillId="3" borderId="20" xfId="1" applyFont="1" applyFill="1" applyBorder="1" applyAlignment="1">
      <alignment horizontal="center" vertical="center" wrapText="1"/>
    </xf>
    <xf numFmtId="0" fontId="9" fillId="3" borderId="24" xfId="1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164" fontId="11" fillId="3" borderId="20" xfId="1" applyNumberFormat="1" applyFont="1" applyFill="1" applyBorder="1" applyAlignment="1">
      <alignment horizontal="center" vertical="center" wrapText="1"/>
    </xf>
    <xf numFmtId="164" fontId="11" fillId="3" borderId="24" xfId="1" applyNumberFormat="1" applyFont="1" applyFill="1" applyBorder="1" applyAlignment="1">
      <alignment horizontal="center" vertical="center" wrapText="1"/>
    </xf>
    <xf numFmtId="2" fontId="11" fillId="3" borderId="20" xfId="1" applyNumberFormat="1" applyFont="1" applyFill="1" applyBorder="1" applyAlignment="1">
      <alignment horizontal="center" vertical="center" wrapText="1"/>
    </xf>
    <xf numFmtId="2" fontId="11" fillId="3" borderId="24" xfId="1" applyNumberFormat="1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">
    <cellStyle name="Обычный" xfId="0" builtinId="0"/>
    <cellStyle name="Обычный 2 4" xfId="2" xr:uid="{C330645E-BBF8-406F-ABC2-0D793BCD4F55}"/>
    <cellStyle name="Обычный_ID4938_RS_1" xfId="3" xr:uid="{72629A21-1135-4F75-8DCE-AB7B4F393F73}"/>
    <cellStyle name="Обычный_Стартовый протокол Смирнов_20101106_Results" xfId="1" xr:uid="{91BF31A8-15FF-4556-9A4C-CDAF98AB43F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441960</xdr:colOff>
      <xdr:row>0</xdr:row>
      <xdr:rowOff>144780</xdr:rowOff>
    </xdr:from>
    <xdr:to>
      <xdr:col>12</xdr:col>
      <xdr:colOff>236220</xdr:colOff>
      <xdr:row>5</xdr:row>
      <xdr:rowOff>266700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89438F4-AD72-42AD-83D5-83D131885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3560" y="144780"/>
          <a:ext cx="69342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106680</xdr:colOff>
      <xdr:row>0</xdr:row>
      <xdr:rowOff>68580</xdr:rowOff>
    </xdr:from>
    <xdr:to>
      <xdr:col>1</xdr:col>
      <xdr:colOff>426720</xdr:colOff>
      <xdr:row>6</xdr:row>
      <xdr:rowOff>60960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FC03C152-CD8F-4FE4-830C-725A4790A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68580"/>
          <a:ext cx="76962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0</xdr:row>
      <xdr:rowOff>91440</xdr:rowOff>
    </xdr:from>
    <xdr:to>
      <xdr:col>3</xdr:col>
      <xdr:colOff>845820</xdr:colOff>
      <xdr:row>6</xdr:row>
      <xdr:rowOff>99060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9333187D-8633-4E57-AADC-583845F08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" y="91440"/>
          <a:ext cx="126492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68580</xdr:colOff>
      <xdr:row>89</xdr:row>
      <xdr:rowOff>152400</xdr:rowOff>
    </xdr:from>
    <xdr:to>
      <xdr:col>6</xdr:col>
      <xdr:colOff>762000</xdr:colOff>
      <xdr:row>95</xdr:row>
      <xdr:rowOff>7620</xdr:rowOff>
    </xdr:to>
    <xdr:pic>
      <xdr:nvPicPr>
        <xdr:cNvPr id="5" name="Рисунок 5" descr="михайлова">
          <a:extLst>
            <a:ext uri="{FF2B5EF4-FFF2-40B4-BE49-F238E27FC236}">
              <a16:creationId xmlns:a16="http://schemas.microsoft.com/office/drawing/2014/main" id="{D9584137-DAA1-4DC2-B8E3-6C213FB35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13708380"/>
          <a:ext cx="1303020" cy="92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90</xdr:row>
      <xdr:rowOff>53340</xdr:rowOff>
    </xdr:from>
    <xdr:to>
      <xdr:col>12</xdr:col>
      <xdr:colOff>236220</xdr:colOff>
      <xdr:row>95</xdr:row>
      <xdr:rowOff>144780</xdr:rowOff>
    </xdr:to>
    <xdr:pic>
      <xdr:nvPicPr>
        <xdr:cNvPr id="6" name="Рисунок 6" descr="Соловьев Г">
          <a:extLst>
            <a:ext uri="{FF2B5EF4-FFF2-40B4-BE49-F238E27FC236}">
              <a16:creationId xmlns:a16="http://schemas.microsoft.com/office/drawing/2014/main" id="{12FCDA95-C2D1-4409-9B9C-CCCF70041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0120" y="13807440"/>
          <a:ext cx="154686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670560</xdr:colOff>
      <xdr:row>90</xdr:row>
      <xdr:rowOff>106680</xdr:rowOff>
    </xdr:from>
    <xdr:to>
      <xdr:col>9</xdr:col>
      <xdr:colOff>381000</xdr:colOff>
      <xdr:row>94</xdr:row>
      <xdr:rowOff>106680</xdr:rowOff>
    </xdr:to>
    <xdr:pic>
      <xdr:nvPicPr>
        <xdr:cNvPr id="7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id="{6D4250DF-7DF2-4E65-ABF6-B21661907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0840" y="13860780"/>
          <a:ext cx="10591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3BDCA-F1FC-458F-8844-406BDFD46273}">
  <sheetPr>
    <tabColor theme="6" tint="0.59999389629810485"/>
    <pageSetUpPr fitToPage="1"/>
  </sheetPr>
  <dimension ref="A1:M97"/>
  <sheetViews>
    <sheetView tabSelected="1" topLeftCell="A43" workbookViewId="0">
      <selection activeCell="O64" sqref="O64"/>
    </sheetView>
  </sheetViews>
  <sheetFormatPr defaultRowHeight="13.2" x14ac:dyDescent="0.25"/>
  <cols>
    <col min="1" max="2" width="6.5546875" customWidth="1"/>
    <col min="3" max="3" width="12.33203125" customWidth="1"/>
    <col min="4" max="4" width="21" customWidth="1"/>
    <col min="5" max="5" width="11.33203125" customWidth="1"/>
    <col min="7" max="7" width="21.5546875" customWidth="1"/>
    <col min="8" max="8" width="10.109375" customWidth="1"/>
    <col min="9" max="9" width="9.5546875" customWidth="1"/>
    <col min="10" max="10" width="13.6640625" customWidth="1"/>
    <col min="11" max="11" width="9.5546875" customWidth="1"/>
    <col min="12" max="12" width="13.109375" customWidth="1"/>
    <col min="256" max="257" width="6.5546875" customWidth="1"/>
    <col min="258" max="258" width="12.33203125" customWidth="1"/>
    <col min="259" max="259" width="21" customWidth="1"/>
    <col min="260" max="260" width="11.33203125" customWidth="1"/>
    <col min="262" max="262" width="21.5546875" customWidth="1"/>
    <col min="263" max="263" width="10.109375" customWidth="1"/>
    <col min="264" max="264" width="9.5546875" customWidth="1"/>
    <col min="265" max="265" width="13.6640625" customWidth="1"/>
    <col min="266" max="266" width="9.5546875" customWidth="1"/>
    <col min="267" max="267" width="13.109375" customWidth="1"/>
    <col min="512" max="513" width="6.5546875" customWidth="1"/>
    <col min="514" max="514" width="12.33203125" customWidth="1"/>
    <col min="515" max="515" width="21" customWidth="1"/>
    <col min="516" max="516" width="11.33203125" customWidth="1"/>
    <col min="518" max="518" width="21.5546875" customWidth="1"/>
    <col min="519" max="519" width="10.109375" customWidth="1"/>
    <col min="520" max="520" width="9.5546875" customWidth="1"/>
    <col min="521" max="521" width="13.6640625" customWidth="1"/>
    <col min="522" max="522" width="9.5546875" customWidth="1"/>
    <col min="523" max="523" width="13.109375" customWidth="1"/>
    <col min="768" max="769" width="6.5546875" customWidth="1"/>
    <col min="770" max="770" width="12.33203125" customWidth="1"/>
    <col min="771" max="771" width="21" customWidth="1"/>
    <col min="772" max="772" width="11.33203125" customWidth="1"/>
    <col min="774" max="774" width="21.5546875" customWidth="1"/>
    <col min="775" max="775" width="10.109375" customWidth="1"/>
    <col min="776" max="776" width="9.5546875" customWidth="1"/>
    <col min="777" max="777" width="13.6640625" customWidth="1"/>
    <col min="778" max="778" width="9.5546875" customWidth="1"/>
    <col min="779" max="779" width="13.109375" customWidth="1"/>
    <col min="1024" max="1025" width="6.5546875" customWidth="1"/>
    <col min="1026" max="1026" width="12.33203125" customWidth="1"/>
    <col min="1027" max="1027" width="21" customWidth="1"/>
    <col min="1028" max="1028" width="11.33203125" customWidth="1"/>
    <col min="1030" max="1030" width="21.5546875" customWidth="1"/>
    <col min="1031" max="1031" width="10.109375" customWidth="1"/>
    <col min="1032" max="1032" width="9.5546875" customWidth="1"/>
    <col min="1033" max="1033" width="13.6640625" customWidth="1"/>
    <col min="1034" max="1034" width="9.5546875" customWidth="1"/>
    <col min="1035" max="1035" width="13.109375" customWidth="1"/>
    <col min="1280" max="1281" width="6.5546875" customWidth="1"/>
    <col min="1282" max="1282" width="12.33203125" customWidth="1"/>
    <col min="1283" max="1283" width="21" customWidth="1"/>
    <col min="1284" max="1284" width="11.33203125" customWidth="1"/>
    <col min="1286" max="1286" width="21.5546875" customWidth="1"/>
    <col min="1287" max="1287" width="10.109375" customWidth="1"/>
    <col min="1288" max="1288" width="9.5546875" customWidth="1"/>
    <col min="1289" max="1289" width="13.6640625" customWidth="1"/>
    <col min="1290" max="1290" width="9.5546875" customWidth="1"/>
    <col min="1291" max="1291" width="13.109375" customWidth="1"/>
    <col min="1536" max="1537" width="6.5546875" customWidth="1"/>
    <col min="1538" max="1538" width="12.33203125" customWidth="1"/>
    <col min="1539" max="1539" width="21" customWidth="1"/>
    <col min="1540" max="1540" width="11.33203125" customWidth="1"/>
    <col min="1542" max="1542" width="21.5546875" customWidth="1"/>
    <col min="1543" max="1543" width="10.109375" customWidth="1"/>
    <col min="1544" max="1544" width="9.5546875" customWidth="1"/>
    <col min="1545" max="1545" width="13.6640625" customWidth="1"/>
    <col min="1546" max="1546" width="9.5546875" customWidth="1"/>
    <col min="1547" max="1547" width="13.109375" customWidth="1"/>
    <col min="1792" max="1793" width="6.5546875" customWidth="1"/>
    <col min="1794" max="1794" width="12.33203125" customWidth="1"/>
    <col min="1795" max="1795" width="21" customWidth="1"/>
    <col min="1796" max="1796" width="11.33203125" customWidth="1"/>
    <col min="1798" max="1798" width="21.5546875" customWidth="1"/>
    <col min="1799" max="1799" width="10.109375" customWidth="1"/>
    <col min="1800" max="1800" width="9.5546875" customWidth="1"/>
    <col min="1801" max="1801" width="13.6640625" customWidth="1"/>
    <col min="1802" max="1802" width="9.5546875" customWidth="1"/>
    <col min="1803" max="1803" width="13.109375" customWidth="1"/>
    <col min="2048" max="2049" width="6.5546875" customWidth="1"/>
    <col min="2050" max="2050" width="12.33203125" customWidth="1"/>
    <col min="2051" max="2051" width="21" customWidth="1"/>
    <col min="2052" max="2052" width="11.33203125" customWidth="1"/>
    <col min="2054" max="2054" width="21.5546875" customWidth="1"/>
    <col min="2055" max="2055" width="10.109375" customWidth="1"/>
    <col min="2056" max="2056" width="9.5546875" customWidth="1"/>
    <col min="2057" max="2057" width="13.6640625" customWidth="1"/>
    <col min="2058" max="2058" width="9.5546875" customWidth="1"/>
    <col min="2059" max="2059" width="13.109375" customWidth="1"/>
    <col min="2304" max="2305" width="6.5546875" customWidth="1"/>
    <col min="2306" max="2306" width="12.33203125" customWidth="1"/>
    <col min="2307" max="2307" width="21" customWidth="1"/>
    <col min="2308" max="2308" width="11.33203125" customWidth="1"/>
    <col min="2310" max="2310" width="21.5546875" customWidth="1"/>
    <col min="2311" max="2311" width="10.109375" customWidth="1"/>
    <col min="2312" max="2312" width="9.5546875" customWidth="1"/>
    <col min="2313" max="2313" width="13.6640625" customWidth="1"/>
    <col min="2314" max="2314" width="9.5546875" customWidth="1"/>
    <col min="2315" max="2315" width="13.109375" customWidth="1"/>
    <col min="2560" max="2561" width="6.5546875" customWidth="1"/>
    <col min="2562" max="2562" width="12.33203125" customWidth="1"/>
    <col min="2563" max="2563" width="21" customWidth="1"/>
    <col min="2564" max="2564" width="11.33203125" customWidth="1"/>
    <col min="2566" max="2566" width="21.5546875" customWidth="1"/>
    <col min="2567" max="2567" width="10.109375" customWidth="1"/>
    <col min="2568" max="2568" width="9.5546875" customWidth="1"/>
    <col min="2569" max="2569" width="13.6640625" customWidth="1"/>
    <col min="2570" max="2570" width="9.5546875" customWidth="1"/>
    <col min="2571" max="2571" width="13.109375" customWidth="1"/>
    <col min="2816" max="2817" width="6.5546875" customWidth="1"/>
    <col min="2818" max="2818" width="12.33203125" customWidth="1"/>
    <col min="2819" max="2819" width="21" customWidth="1"/>
    <col min="2820" max="2820" width="11.33203125" customWidth="1"/>
    <col min="2822" max="2822" width="21.5546875" customWidth="1"/>
    <col min="2823" max="2823" width="10.109375" customWidth="1"/>
    <col min="2824" max="2824" width="9.5546875" customWidth="1"/>
    <col min="2825" max="2825" width="13.6640625" customWidth="1"/>
    <col min="2826" max="2826" width="9.5546875" customWidth="1"/>
    <col min="2827" max="2827" width="13.109375" customWidth="1"/>
    <col min="3072" max="3073" width="6.5546875" customWidth="1"/>
    <col min="3074" max="3074" width="12.33203125" customWidth="1"/>
    <col min="3075" max="3075" width="21" customWidth="1"/>
    <col min="3076" max="3076" width="11.33203125" customWidth="1"/>
    <col min="3078" max="3078" width="21.5546875" customWidth="1"/>
    <col min="3079" max="3079" width="10.109375" customWidth="1"/>
    <col min="3080" max="3080" width="9.5546875" customWidth="1"/>
    <col min="3081" max="3081" width="13.6640625" customWidth="1"/>
    <col min="3082" max="3082" width="9.5546875" customWidth="1"/>
    <col min="3083" max="3083" width="13.109375" customWidth="1"/>
    <col min="3328" max="3329" width="6.5546875" customWidth="1"/>
    <col min="3330" max="3330" width="12.33203125" customWidth="1"/>
    <col min="3331" max="3331" width="21" customWidth="1"/>
    <col min="3332" max="3332" width="11.33203125" customWidth="1"/>
    <col min="3334" max="3334" width="21.5546875" customWidth="1"/>
    <col min="3335" max="3335" width="10.109375" customWidth="1"/>
    <col min="3336" max="3336" width="9.5546875" customWidth="1"/>
    <col min="3337" max="3337" width="13.6640625" customWidth="1"/>
    <col min="3338" max="3338" width="9.5546875" customWidth="1"/>
    <col min="3339" max="3339" width="13.109375" customWidth="1"/>
    <col min="3584" max="3585" width="6.5546875" customWidth="1"/>
    <col min="3586" max="3586" width="12.33203125" customWidth="1"/>
    <col min="3587" max="3587" width="21" customWidth="1"/>
    <col min="3588" max="3588" width="11.33203125" customWidth="1"/>
    <col min="3590" max="3590" width="21.5546875" customWidth="1"/>
    <col min="3591" max="3591" width="10.109375" customWidth="1"/>
    <col min="3592" max="3592" width="9.5546875" customWidth="1"/>
    <col min="3593" max="3593" width="13.6640625" customWidth="1"/>
    <col min="3594" max="3594" width="9.5546875" customWidth="1"/>
    <col min="3595" max="3595" width="13.109375" customWidth="1"/>
    <col min="3840" max="3841" width="6.5546875" customWidth="1"/>
    <col min="3842" max="3842" width="12.33203125" customWidth="1"/>
    <col min="3843" max="3843" width="21" customWidth="1"/>
    <col min="3844" max="3844" width="11.33203125" customWidth="1"/>
    <col min="3846" max="3846" width="21.5546875" customWidth="1"/>
    <col min="3847" max="3847" width="10.109375" customWidth="1"/>
    <col min="3848" max="3848" width="9.5546875" customWidth="1"/>
    <col min="3849" max="3849" width="13.6640625" customWidth="1"/>
    <col min="3850" max="3850" width="9.5546875" customWidth="1"/>
    <col min="3851" max="3851" width="13.109375" customWidth="1"/>
    <col min="4096" max="4097" width="6.5546875" customWidth="1"/>
    <col min="4098" max="4098" width="12.33203125" customWidth="1"/>
    <col min="4099" max="4099" width="21" customWidth="1"/>
    <col min="4100" max="4100" width="11.33203125" customWidth="1"/>
    <col min="4102" max="4102" width="21.5546875" customWidth="1"/>
    <col min="4103" max="4103" width="10.109375" customWidth="1"/>
    <col min="4104" max="4104" width="9.5546875" customWidth="1"/>
    <col min="4105" max="4105" width="13.6640625" customWidth="1"/>
    <col min="4106" max="4106" width="9.5546875" customWidth="1"/>
    <col min="4107" max="4107" width="13.109375" customWidth="1"/>
    <col min="4352" max="4353" width="6.5546875" customWidth="1"/>
    <col min="4354" max="4354" width="12.33203125" customWidth="1"/>
    <col min="4355" max="4355" width="21" customWidth="1"/>
    <col min="4356" max="4356" width="11.33203125" customWidth="1"/>
    <col min="4358" max="4358" width="21.5546875" customWidth="1"/>
    <col min="4359" max="4359" width="10.109375" customWidth="1"/>
    <col min="4360" max="4360" width="9.5546875" customWidth="1"/>
    <col min="4361" max="4361" width="13.6640625" customWidth="1"/>
    <col min="4362" max="4362" width="9.5546875" customWidth="1"/>
    <col min="4363" max="4363" width="13.109375" customWidth="1"/>
    <col min="4608" max="4609" width="6.5546875" customWidth="1"/>
    <col min="4610" max="4610" width="12.33203125" customWidth="1"/>
    <col min="4611" max="4611" width="21" customWidth="1"/>
    <col min="4612" max="4612" width="11.33203125" customWidth="1"/>
    <col min="4614" max="4614" width="21.5546875" customWidth="1"/>
    <col min="4615" max="4615" width="10.109375" customWidth="1"/>
    <col min="4616" max="4616" width="9.5546875" customWidth="1"/>
    <col min="4617" max="4617" width="13.6640625" customWidth="1"/>
    <col min="4618" max="4618" width="9.5546875" customWidth="1"/>
    <col min="4619" max="4619" width="13.109375" customWidth="1"/>
    <col min="4864" max="4865" width="6.5546875" customWidth="1"/>
    <col min="4866" max="4866" width="12.33203125" customWidth="1"/>
    <col min="4867" max="4867" width="21" customWidth="1"/>
    <col min="4868" max="4868" width="11.33203125" customWidth="1"/>
    <col min="4870" max="4870" width="21.5546875" customWidth="1"/>
    <col min="4871" max="4871" width="10.109375" customWidth="1"/>
    <col min="4872" max="4872" width="9.5546875" customWidth="1"/>
    <col min="4873" max="4873" width="13.6640625" customWidth="1"/>
    <col min="4874" max="4874" width="9.5546875" customWidth="1"/>
    <col min="4875" max="4875" width="13.109375" customWidth="1"/>
    <col min="5120" max="5121" width="6.5546875" customWidth="1"/>
    <col min="5122" max="5122" width="12.33203125" customWidth="1"/>
    <col min="5123" max="5123" width="21" customWidth="1"/>
    <col min="5124" max="5124" width="11.33203125" customWidth="1"/>
    <col min="5126" max="5126" width="21.5546875" customWidth="1"/>
    <col min="5127" max="5127" width="10.109375" customWidth="1"/>
    <col min="5128" max="5128" width="9.5546875" customWidth="1"/>
    <col min="5129" max="5129" width="13.6640625" customWidth="1"/>
    <col min="5130" max="5130" width="9.5546875" customWidth="1"/>
    <col min="5131" max="5131" width="13.109375" customWidth="1"/>
    <col min="5376" max="5377" width="6.5546875" customWidth="1"/>
    <col min="5378" max="5378" width="12.33203125" customWidth="1"/>
    <col min="5379" max="5379" width="21" customWidth="1"/>
    <col min="5380" max="5380" width="11.33203125" customWidth="1"/>
    <col min="5382" max="5382" width="21.5546875" customWidth="1"/>
    <col min="5383" max="5383" width="10.109375" customWidth="1"/>
    <col min="5384" max="5384" width="9.5546875" customWidth="1"/>
    <col min="5385" max="5385" width="13.6640625" customWidth="1"/>
    <col min="5386" max="5386" width="9.5546875" customWidth="1"/>
    <col min="5387" max="5387" width="13.109375" customWidth="1"/>
    <col min="5632" max="5633" width="6.5546875" customWidth="1"/>
    <col min="5634" max="5634" width="12.33203125" customWidth="1"/>
    <col min="5635" max="5635" width="21" customWidth="1"/>
    <col min="5636" max="5636" width="11.33203125" customWidth="1"/>
    <col min="5638" max="5638" width="21.5546875" customWidth="1"/>
    <col min="5639" max="5639" width="10.109375" customWidth="1"/>
    <col min="5640" max="5640" width="9.5546875" customWidth="1"/>
    <col min="5641" max="5641" width="13.6640625" customWidth="1"/>
    <col min="5642" max="5642" width="9.5546875" customWidth="1"/>
    <col min="5643" max="5643" width="13.109375" customWidth="1"/>
    <col min="5888" max="5889" width="6.5546875" customWidth="1"/>
    <col min="5890" max="5890" width="12.33203125" customWidth="1"/>
    <col min="5891" max="5891" width="21" customWidth="1"/>
    <col min="5892" max="5892" width="11.33203125" customWidth="1"/>
    <col min="5894" max="5894" width="21.5546875" customWidth="1"/>
    <col min="5895" max="5895" width="10.109375" customWidth="1"/>
    <col min="5896" max="5896" width="9.5546875" customWidth="1"/>
    <col min="5897" max="5897" width="13.6640625" customWidth="1"/>
    <col min="5898" max="5898" width="9.5546875" customWidth="1"/>
    <col min="5899" max="5899" width="13.109375" customWidth="1"/>
    <col min="6144" max="6145" width="6.5546875" customWidth="1"/>
    <col min="6146" max="6146" width="12.33203125" customWidth="1"/>
    <col min="6147" max="6147" width="21" customWidth="1"/>
    <col min="6148" max="6148" width="11.33203125" customWidth="1"/>
    <col min="6150" max="6150" width="21.5546875" customWidth="1"/>
    <col min="6151" max="6151" width="10.109375" customWidth="1"/>
    <col min="6152" max="6152" width="9.5546875" customWidth="1"/>
    <col min="6153" max="6153" width="13.6640625" customWidth="1"/>
    <col min="6154" max="6154" width="9.5546875" customWidth="1"/>
    <col min="6155" max="6155" width="13.109375" customWidth="1"/>
    <col min="6400" max="6401" width="6.5546875" customWidth="1"/>
    <col min="6402" max="6402" width="12.33203125" customWidth="1"/>
    <col min="6403" max="6403" width="21" customWidth="1"/>
    <col min="6404" max="6404" width="11.33203125" customWidth="1"/>
    <col min="6406" max="6406" width="21.5546875" customWidth="1"/>
    <col min="6407" max="6407" width="10.109375" customWidth="1"/>
    <col min="6408" max="6408" width="9.5546875" customWidth="1"/>
    <col min="6409" max="6409" width="13.6640625" customWidth="1"/>
    <col min="6410" max="6410" width="9.5546875" customWidth="1"/>
    <col min="6411" max="6411" width="13.109375" customWidth="1"/>
    <col min="6656" max="6657" width="6.5546875" customWidth="1"/>
    <col min="6658" max="6658" width="12.33203125" customWidth="1"/>
    <col min="6659" max="6659" width="21" customWidth="1"/>
    <col min="6660" max="6660" width="11.33203125" customWidth="1"/>
    <col min="6662" max="6662" width="21.5546875" customWidth="1"/>
    <col min="6663" max="6663" width="10.109375" customWidth="1"/>
    <col min="6664" max="6664" width="9.5546875" customWidth="1"/>
    <col min="6665" max="6665" width="13.6640625" customWidth="1"/>
    <col min="6666" max="6666" width="9.5546875" customWidth="1"/>
    <col min="6667" max="6667" width="13.109375" customWidth="1"/>
    <col min="6912" max="6913" width="6.5546875" customWidth="1"/>
    <col min="6914" max="6914" width="12.33203125" customWidth="1"/>
    <col min="6915" max="6915" width="21" customWidth="1"/>
    <col min="6916" max="6916" width="11.33203125" customWidth="1"/>
    <col min="6918" max="6918" width="21.5546875" customWidth="1"/>
    <col min="6919" max="6919" width="10.109375" customWidth="1"/>
    <col min="6920" max="6920" width="9.5546875" customWidth="1"/>
    <col min="6921" max="6921" width="13.6640625" customWidth="1"/>
    <col min="6922" max="6922" width="9.5546875" customWidth="1"/>
    <col min="6923" max="6923" width="13.109375" customWidth="1"/>
    <col min="7168" max="7169" width="6.5546875" customWidth="1"/>
    <col min="7170" max="7170" width="12.33203125" customWidth="1"/>
    <col min="7171" max="7171" width="21" customWidth="1"/>
    <col min="7172" max="7172" width="11.33203125" customWidth="1"/>
    <col min="7174" max="7174" width="21.5546875" customWidth="1"/>
    <col min="7175" max="7175" width="10.109375" customWidth="1"/>
    <col min="7176" max="7176" width="9.5546875" customWidth="1"/>
    <col min="7177" max="7177" width="13.6640625" customWidth="1"/>
    <col min="7178" max="7178" width="9.5546875" customWidth="1"/>
    <col min="7179" max="7179" width="13.109375" customWidth="1"/>
    <col min="7424" max="7425" width="6.5546875" customWidth="1"/>
    <col min="7426" max="7426" width="12.33203125" customWidth="1"/>
    <col min="7427" max="7427" width="21" customWidth="1"/>
    <col min="7428" max="7428" width="11.33203125" customWidth="1"/>
    <col min="7430" max="7430" width="21.5546875" customWidth="1"/>
    <col min="7431" max="7431" width="10.109375" customWidth="1"/>
    <col min="7432" max="7432" width="9.5546875" customWidth="1"/>
    <col min="7433" max="7433" width="13.6640625" customWidth="1"/>
    <col min="7434" max="7434" width="9.5546875" customWidth="1"/>
    <col min="7435" max="7435" width="13.109375" customWidth="1"/>
    <col min="7680" max="7681" width="6.5546875" customWidth="1"/>
    <col min="7682" max="7682" width="12.33203125" customWidth="1"/>
    <col min="7683" max="7683" width="21" customWidth="1"/>
    <col min="7684" max="7684" width="11.33203125" customWidth="1"/>
    <col min="7686" max="7686" width="21.5546875" customWidth="1"/>
    <col min="7687" max="7687" width="10.109375" customWidth="1"/>
    <col min="7688" max="7688" width="9.5546875" customWidth="1"/>
    <col min="7689" max="7689" width="13.6640625" customWidth="1"/>
    <col min="7690" max="7690" width="9.5546875" customWidth="1"/>
    <col min="7691" max="7691" width="13.109375" customWidth="1"/>
    <col min="7936" max="7937" width="6.5546875" customWidth="1"/>
    <col min="7938" max="7938" width="12.33203125" customWidth="1"/>
    <col min="7939" max="7939" width="21" customWidth="1"/>
    <col min="7940" max="7940" width="11.33203125" customWidth="1"/>
    <col min="7942" max="7942" width="21.5546875" customWidth="1"/>
    <col min="7943" max="7943" width="10.109375" customWidth="1"/>
    <col min="7944" max="7944" width="9.5546875" customWidth="1"/>
    <col min="7945" max="7945" width="13.6640625" customWidth="1"/>
    <col min="7946" max="7946" width="9.5546875" customWidth="1"/>
    <col min="7947" max="7947" width="13.109375" customWidth="1"/>
    <col min="8192" max="8193" width="6.5546875" customWidth="1"/>
    <col min="8194" max="8194" width="12.33203125" customWidth="1"/>
    <col min="8195" max="8195" width="21" customWidth="1"/>
    <col min="8196" max="8196" width="11.33203125" customWidth="1"/>
    <col min="8198" max="8198" width="21.5546875" customWidth="1"/>
    <col min="8199" max="8199" width="10.109375" customWidth="1"/>
    <col min="8200" max="8200" width="9.5546875" customWidth="1"/>
    <col min="8201" max="8201" width="13.6640625" customWidth="1"/>
    <col min="8202" max="8202" width="9.5546875" customWidth="1"/>
    <col min="8203" max="8203" width="13.109375" customWidth="1"/>
    <col min="8448" max="8449" width="6.5546875" customWidth="1"/>
    <col min="8450" max="8450" width="12.33203125" customWidth="1"/>
    <col min="8451" max="8451" width="21" customWidth="1"/>
    <col min="8452" max="8452" width="11.33203125" customWidth="1"/>
    <col min="8454" max="8454" width="21.5546875" customWidth="1"/>
    <col min="8455" max="8455" width="10.109375" customWidth="1"/>
    <col min="8456" max="8456" width="9.5546875" customWidth="1"/>
    <col min="8457" max="8457" width="13.6640625" customWidth="1"/>
    <col min="8458" max="8458" width="9.5546875" customWidth="1"/>
    <col min="8459" max="8459" width="13.109375" customWidth="1"/>
    <col min="8704" max="8705" width="6.5546875" customWidth="1"/>
    <col min="8706" max="8706" width="12.33203125" customWidth="1"/>
    <col min="8707" max="8707" width="21" customWidth="1"/>
    <col min="8708" max="8708" width="11.33203125" customWidth="1"/>
    <col min="8710" max="8710" width="21.5546875" customWidth="1"/>
    <col min="8711" max="8711" width="10.109375" customWidth="1"/>
    <col min="8712" max="8712" width="9.5546875" customWidth="1"/>
    <col min="8713" max="8713" width="13.6640625" customWidth="1"/>
    <col min="8714" max="8714" width="9.5546875" customWidth="1"/>
    <col min="8715" max="8715" width="13.109375" customWidth="1"/>
    <col min="8960" max="8961" width="6.5546875" customWidth="1"/>
    <col min="8962" max="8962" width="12.33203125" customWidth="1"/>
    <col min="8963" max="8963" width="21" customWidth="1"/>
    <col min="8964" max="8964" width="11.33203125" customWidth="1"/>
    <col min="8966" max="8966" width="21.5546875" customWidth="1"/>
    <col min="8967" max="8967" width="10.109375" customWidth="1"/>
    <col min="8968" max="8968" width="9.5546875" customWidth="1"/>
    <col min="8969" max="8969" width="13.6640625" customWidth="1"/>
    <col min="8970" max="8970" width="9.5546875" customWidth="1"/>
    <col min="8971" max="8971" width="13.109375" customWidth="1"/>
    <col min="9216" max="9217" width="6.5546875" customWidth="1"/>
    <col min="9218" max="9218" width="12.33203125" customWidth="1"/>
    <col min="9219" max="9219" width="21" customWidth="1"/>
    <col min="9220" max="9220" width="11.33203125" customWidth="1"/>
    <col min="9222" max="9222" width="21.5546875" customWidth="1"/>
    <col min="9223" max="9223" width="10.109375" customWidth="1"/>
    <col min="9224" max="9224" width="9.5546875" customWidth="1"/>
    <col min="9225" max="9225" width="13.6640625" customWidth="1"/>
    <col min="9226" max="9226" width="9.5546875" customWidth="1"/>
    <col min="9227" max="9227" width="13.109375" customWidth="1"/>
    <col min="9472" max="9473" width="6.5546875" customWidth="1"/>
    <col min="9474" max="9474" width="12.33203125" customWidth="1"/>
    <col min="9475" max="9475" width="21" customWidth="1"/>
    <col min="9476" max="9476" width="11.33203125" customWidth="1"/>
    <col min="9478" max="9478" width="21.5546875" customWidth="1"/>
    <col min="9479" max="9479" width="10.109375" customWidth="1"/>
    <col min="9480" max="9480" width="9.5546875" customWidth="1"/>
    <col min="9481" max="9481" width="13.6640625" customWidth="1"/>
    <col min="9482" max="9482" width="9.5546875" customWidth="1"/>
    <col min="9483" max="9483" width="13.109375" customWidth="1"/>
    <col min="9728" max="9729" width="6.5546875" customWidth="1"/>
    <col min="9730" max="9730" width="12.33203125" customWidth="1"/>
    <col min="9731" max="9731" width="21" customWidth="1"/>
    <col min="9732" max="9732" width="11.33203125" customWidth="1"/>
    <col min="9734" max="9734" width="21.5546875" customWidth="1"/>
    <col min="9735" max="9735" width="10.109375" customWidth="1"/>
    <col min="9736" max="9736" width="9.5546875" customWidth="1"/>
    <col min="9737" max="9737" width="13.6640625" customWidth="1"/>
    <col min="9738" max="9738" width="9.5546875" customWidth="1"/>
    <col min="9739" max="9739" width="13.109375" customWidth="1"/>
    <col min="9984" max="9985" width="6.5546875" customWidth="1"/>
    <col min="9986" max="9986" width="12.33203125" customWidth="1"/>
    <col min="9987" max="9987" width="21" customWidth="1"/>
    <col min="9988" max="9988" width="11.33203125" customWidth="1"/>
    <col min="9990" max="9990" width="21.5546875" customWidth="1"/>
    <col min="9991" max="9991" width="10.109375" customWidth="1"/>
    <col min="9992" max="9992" width="9.5546875" customWidth="1"/>
    <col min="9993" max="9993" width="13.6640625" customWidth="1"/>
    <col min="9994" max="9994" width="9.5546875" customWidth="1"/>
    <col min="9995" max="9995" width="13.109375" customWidth="1"/>
    <col min="10240" max="10241" width="6.5546875" customWidth="1"/>
    <col min="10242" max="10242" width="12.33203125" customWidth="1"/>
    <col min="10243" max="10243" width="21" customWidth="1"/>
    <col min="10244" max="10244" width="11.33203125" customWidth="1"/>
    <col min="10246" max="10246" width="21.5546875" customWidth="1"/>
    <col min="10247" max="10247" width="10.109375" customWidth="1"/>
    <col min="10248" max="10248" width="9.5546875" customWidth="1"/>
    <col min="10249" max="10249" width="13.6640625" customWidth="1"/>
    <col min="10250" max="10250" width="9.5546875" customWidth="1"/>
    <col min="10251" max="10251" width="13.109375" customWidth="1"/>
    <col min="10496" max="10497" width="6.5546875" customWidth="1"/>
    <col min="10498" max="10498" width="12.33203125" customWidth="1"/>
    <col min="10499" max="10499" width="21" customWidth="1"/>
    <col min="10500" max="10500" width="11.33203125" customWidth="1"/>
    <col min="10502" max="10502" width="21.5546875" customWidth="1"/>
    <col min="10503" max="10503" width="10.109375" customWidth="1"/>
    <col min="10504" max="10504" width="9.5546875" customWidth="1"/>
    <col min="10505" max="10505" width="13.6640625" customWidth="1"/>
    <col min="10506" max="10506" width="9.5546875" customWidth="1"/>
    <col min="10507" max="10507" width="13.109375" customWidth="1"/>
    <col min="10752" max="10753" width="6.5546875" customWidth="1"/>
    <col min="10754" max="10754" width="12.33203125" customWidth="1"/>
    <col min="10755" max="10755" width="21" customWidth="1"/>
    <col min="10756" max="10756" width="11.33203125" customWidth="1"/>
    <col min="10758" max="10758" width="21.5546875" customWidth="1"/>
    <col min="10759" max="10759" width="10.109375" customWidth="1"/>
    <col min="10760" max="10760" width="9.5546875" customWidth="1"/>
    <col min="10761" max="10761" width="13.6640625" customWidth="1"/>
    <col min="10762" max="10762" width="9.5546875" customWidth="1"/>
    <col min="10763" max="10763" width="13.109375" customWidth="1"/>
    <col min="11008" max="11009" width="6.5546875" customWidth="1"/>
    <col min="11010" max="11010" width="12.33203125" customWidth="1"/>
    <col min="11011" max="11011" width="21" customWidth="1"/>
    <col min="11012" max="11012" width="11.33203125" customWidth="1"/>
    <col min="11014" max="11014" width="21.5546875" customWidth="1"/>
    <col min="11015" max="11015" width="10.109375" customWidth="1"/>
    <col min="11016" max="11016" width="9.5546875" customWidth="1"/>
    <col min="11017" max="11017" width="13.6640625" customWidth="1"/>
    <col min="11018" max="11018" width="9.5546875" customWidth="1"/>
    <col min="11019" max="11019" width="13.109375" customWidth="1"/>
    <col min="11264" max="11265" width="6.5546875" customWidth="1"/>
    <col min="11266" max="11266" width="12.33203125" customWidth="1"/>
    <col min="11267" max="11267" width="21" customWidth="1"/>
    <col min="11268" max="11268" width="11.33203125" customWidth="1"/>
    <col min="11270" max="11270" width="21.5546875" customWidth="1"/>
    <col min="11271" max="11271" width="10.109375" customWidth="1"/>
    <col min="11272" max="11272" width="9.5546875" customWidth="1"/>
    <col min="11273" max="11273" width="13.6640625" customWidth="1"/>
    <col min="11274" max="11274" width="9.5546875" customWidth="1"/>
    <col min="11275" max="11275" width="13.109375" customWidth="1"/>
    <col min="11520" max="11521" width="6.5546875" customWidth="1"/>
    <col min="11522" max="11522" width="12.33203125" customWidth="1"/>
    <col min="11523" max="11523" width="21" customWidth="1"/>
    <col min="11524" max="11524" width="11.33203125" customWidth="1"/>
    <col min="11526" max="11526" width="21.5546875" customWidth="1"/>
    <col min="11527" max="11527" width="10.109375" customWidth="1"/>
    <col min="11528" max="11528" width="9.5546875" customWidth="1"/>
    <col min="11529" max="11529" width="13.6640625" customWidth="1"/>
    <col min="11530" max="11530" width="9.5546875" customWidth="1"/>
    <col min="11531" max="11531" width="13.109375" customWidth="1"/>
    <col min="11776" max="11777" width="6.5546875" customWidth="1"/>
    <col min="11778" max="11778" width="12.33203125" customWidth="1"/>
    <col min="11779" max="11779" width="21" customWidth="1"/>
    <col min="11780" max="11780" width="11.33203125" customWidth="1"/>
    <col min="11782" max="11782" width="21.5546875" customWidth="1"/>
    <col min="11783" max="11783" width="10.109375" customWidth="1"/>
    <col min="11784" max="11784" width="9.5546875" customWidth="1"/>
    <col min="11785" max="11785" width="13.6640625" customWidth="1"/>
    <col min="11786" max="11786" width="9.5546875" customWidth="1"/>
    <col min="11787" max="11787" width="13.109375" customWidth="1"/>
    <col min="12032" max="12033" width="6.5546875" customWidth="1"/>
    <col min="12034" max="12034" width="12.33203125" customWidth="1"/>
    <col min="12035" max="12035" width="21" customWidth="1"/>
    <col min="12036" max="12036" width="11.33203125" customWidth="1"/>
    <col min="12038" max="12038" width="21.5546875" customWidth="1"/>
    <col min="12039" max="12039" width="10.109375" customWidth="1"/>
    <col min="12040" max="12040" width="9.5546875" customWidth="1"/>
    <col min="12041" max="12041" width="13.6640625" customWidth="1"/>
    <col min="12042" max="12042" width="9.5546875" customWidth="1"/>
    <col min="12043" max="12043" width="13.109375" customWidth="1"/>
    <col min="12288" max="12289" width="6.5546875" customWidth="1"/>
    <col min="12290" max="12290" width="12.33203125" customWidth="1"/>
    <col min="12291" max="12291" width="21" customWidth="1"/>
    <col min="12292" max="12292" width="11.33203125" customWidth="1"/>
    <col min="12294" max="12294" width="21.5546875" customWidth="1"/>
    <col min="12295" max="12295" width="10.109375" customWidth="1"/>
    <col min="12296" max="12296" width="9.5546875" customWidth="1"/>
    <col min="12297" max="12297" width="13.6640625" customWidth="1"/>
    <col min="12298" max="12298" width="9.5546875" customWidth="1"/>
    <col min="12299" max="12299" width="13.109375" customWidth="1"/>
    <col min="12544" max="12545" width="6.5546875" customWidth="1"/>
    <col min="12546" max="12546" width="12.33203125" customWidth="1"/>
    <col min="12547" max="12547" width="21" customWidth="1"/>
    <col min="12548" max="12548" width="11.33203125" customWidth="1"/>
    <col min="12550" max="12550" width="21.5546875" customWidth="1"/>
    <col min="12551" max="12551" width="10.109375" customWidth="1"/>
    <col min="12552" max="12552" width="9.5546875" customWidth="1"/>
    <col min="12553" max="12553" width="13.6640625" customWidth="1"/>
    <col min="12554" max="12554" width="9.5546875" customWidth="1"/>
    <col min="12555" max="12555" width="13.109375" customWidth="1"/>
    <col min="12800" max="12801" width="6.5546875" customWidth="1"/>
    <col min="12802" max="12802" width="12.33203125" customWidth="1"/>
    <col min="12803" max="12803" width="21" customWidth="1"/>
    <col min="12804" max="12804" width="11.33203125" customWidth="1"/>
    <col min="12806" max="12806" width="21.5546875" customWidth="1"/>
    <col min="12807" max="12807" width="10.109375" customWidth="1"/>
    <col min="12808" max="12808" width="9.5546875" customWidth="1"/>
    <col min="12809" max="12809" width="13.6640625" customWidth="1"/>
    <col min="12810" max="12810" width="9.5546875" customWidth="1"/>
    <col min="12811" max="12811" width="13.109375" customWidth="1"/>
    <col min="13056" max="13057" width="6.5546875" customWidth="1"/>
    <col min="13058" max="13058" width="12.33203125" customWidth="1"/>
    <col min="13059" max="13059" width="21" customWidth="1"/>
    <col min="13060" max="13060" width="11.33203125" customWidth="1"/>
    <col min="13062" max="13062" width="21.5546875" customWidth="1"/>
    <col min="13063" max="13063" width="10.109375" customWidth="1"/>
    <col min="13064" max="13064" width="9.5546875" customWidth="1"/>
    <col min="13065" max="13065" width="13.6640625" customWidth="1"/>
    <col min="13066" max="13066" width="9.5546875" customWidth="1"/>
    <col min="13067" max="13067" width="13.109375" customWidth="1"/>
    <col min="13312" max="13313" width="6.5546875" customWidth="1"/>
    <col min="13314" max="13314" width="12.33203125" customWidth="1"/>
    <col min="13315" max="13315" width="21" customWidth="1"/>
    <col min="13316" max="13316" width="11.33203125" customWidth="1"/>
    <col min="13318" max="13318" width="21.5546875" customWidth="1"/>
    <col min="13319" max="13319" width="10.109375" customWidth="1"/>
    <col min="13320" max="13320" width="9.5546875" customWidth="1"/>
    <col min="13321" max="13321" width="13.6640625" customWidth="1"/>
    <col min="13322" max="13322" width="9.5546875" customWidth="1"/>
    <col min="13323" max="13323" width="13.109375" customWidth="1"/>
    <col min="13568" max="13569" width="6.5546875" customWidth="1"/>
    <col min="13570" max="13570" width="12.33203125" customWidth="1"/>
    <col min="13571" max="13571" width="21" customWidth="1"/>
    <col min="13572" max="13572" width="11.33203125" customWidth="1"/>
    <col min="13574" max="13574" width="21.5546875" customWidth="1"/>
    <col min="13575" max="13575" width="10.109375" customWidth="1"/>
    <col min="13576" max="13576" width="9.5546875" customWidth="1"/>
    <col min="13577" max="13577" width="13.6640625" customWidth="1"/>
    <col min="13578" max="13578" width="9.5546875" customWidth="1"/>
    <col min="13579" max="13579" width="13.109375" customWidth="1"/>
    <col min="13824" max="13825" width="6.5546875" customWidth="1"/>
    <col min="13826" max="13826" width="12.33203125" customWidth="1"/>
    <col min="13827" max="13827" width="21" customWidth="1"/>
    <col min="13828" max="13828" width="11.33203125" customWidth="1"/>
    <col min="13830" max="13830" width="21.5546875" customWidth="1"/>
    <col min="13831" max="13831" width="10.109375" customWidth="1"/>
    <col min="13832" max="13832" width="9.5546875" customWidth="1"/>
    <col min="13833" max="13833" width="13.6640625" customWidth="1"/>
    <col min="13834" max="13834" width="9.5546875" customWidth="1"/>
    <col min="13835" max="13835" width="13.109375" customWidth="1"/>
    <col min="14080" max="14081" width="6.5546875" customWidth="1"/>
    <col min="14082" max="14082" width="12.33203125" customWidth="1"/>
    <col min="14083" max="14083" width="21" customWidth="1"/>
    <col min="14084" max="14084" width="11.33203125" customWidth="1"/>
    <col min="14086" max="14086" width="21.5546875" customWidth="1"/>
    <col min="14087" max="14087" width="10.109375" customWidth="1"/>
    <col min="14088" max="14088" width="9.5546875" customWidth="1"/>
    <col min="14089" max="14089" width="13.6640625" customWidth="1"/>
    <col min="14090" max="14090" width="9.5546875" customWidth="1"/>
    <col min="14091" max="14091" width="13.109375" customWidth="1"/>
    <col min="14336" max="14337" width="6.5546875" customWidth="1"/>
    <col min="14338" max="14338" width="12.33203125" customWidth="1"/>
    <col min="14339" max="14339" width="21" customWidth="1"/>
    <col min="14340" max="14340" width="11.33203125" customWidth="1"/>
    <col min="14342" max="14342" width="21.5546875" customWidth="1"/>
    <col min="14343" max="14343" width="10.109375" customWidth="1"/>
    <col min="14344" max="14344" width="9.5546875" customWidth="1"/>
    <col min="14345" max="14345" width="13.6640625" customWidth="1"/>
    <col min="14346" max="14346" width="9.5546875" customWidth="1"/>
    <col min="14347" max="14347" width="13.109375" customWidth="1"/>
    <col min="14592" max="14593" width="6.5546875" customWidth="1"/>
    <col min="14594" max="14594" width="12.33203125" customWidth="1"/>
    <col min="14595" max="14595" width="21" customWidth="1"/>
    <col min="14596" max="14596" width="11.33203125" customWidth="1"/>
    <col min="14598" max="14598" width="21.5546875" customWidth="1"/>
    <col min="14599" max="14599" width="10.109375" customWidth="1"/>
    <col min="14600" max="14600" width="9.5546875" customWidth="1"/>
    <col min="14601" max="14601" width="13.6640625" customWidth="1"/>
    <col min="14602" max="14602" width="9.5546875" customWidth="1"/>
    <col min="14603" max="14603" width="13.109375" customWidth="1"/>
    <col min="14848" max="14849" width="6.5546875" customWidth="1"/>
    <col min="14850" max="14850" width="12.33203125" customWidth="1"/>
    <col min="14851" max="14851" width="21" customWidth="1"/>
    <col min="14852" max="14852" width="11.33203125" customWidth="1"/>
    <col min="14854" max="14854" width="21.5546875" customWidth="1"/>
    <col min="14855" max="14855" width="10.109375" customWidth="1"/>
    <col min="14856" max="14856" width="9.5546875" customWidth="1"/>
    <col min="14857" max="14857" width="13.6640625" customWidth="1"/>
    <col min="14858" max="14858" width="9.5546875" customWidth="1"/>
    <col min="14859" max="14859" width="13.109375" customWidth="1"/>
    <col min="15104" max="15105" width="6.5546875" customWidth="1"/>
    <col min="15106" max="15106" width="12.33203125" customWidth="1"/>
    <col min="15107" max="15107" width="21" customWidth="1"/>
    <col min="15108" max="15108" width="11.33203125" customWidth="1"/>
    <col min="15110" max="15110" width="21.5546875" customWidth="1"/>
    <col min="15111" max="15111" width="10.109375" customWidth="1"/>
    <col min="15112" max="15112" width="9.5546875" customWidth="1"/>
    <col min="15113" max="15113" width="13.6640625" customWidth="1"/>
    <col min="15114" max="15114" width="9.5546875" customWidth="1"/>
    <col min="15115" max="15115" width="13.109375" customWidth="1"/>
    <col min="15360" max="15361" width="6.5546875" customWidth="1"/>
    <col min="15362" max="15362" width="12.33203125" customWidth="1"/>
    <col min="15363" max="15363" width="21" customWidth="1"/>
    <col min="15364" max="15364" width="11.33203125" customWidth="1"/>
    <col min="15366" max="15366" width="21.5546875" customWidth="1"/>
    <col min="15367" max="15367" width="10.109375" customWidth="1"/>
    <col min="15368" max="15368" width="9.5546875" customWidth="1"/>
    <col min="15369" max="15369" width="13.6640625" customWidth="1"/>
    <col min="15370" max="15370" width="9.5546875" customWidth="1"/>
    <col min="15371" max="15371" width="13.109375" customWidth="1"/>
    <col min="15616" max="15617" width="6.5546875" customWidth="1"/>
    <col min="15618" max="15618" width="12.33203125" customWidth="1"/>
    <col min="15619" max="15619" width="21" customWidth="1"/>
    <col min="15620" max="15620" width="11.33203125" customWidth="1"/>
    <col min="15622" max="15622" width="21.5546875" customWidth="1"/>
    <col min="15623" max="15623" width="10.109375" customWidth="1"/>
    <col min="15624" max="15624" width="9.5546875" customWidth="1"/>
    <col min="15625" max="15625" width="13.6640625" customWidth="1"/>
    <col min="15626" max="15626" width="9.5546875" customWidth="1"/>
    <col min="15627" max="15627" width="13.109375" customWidth="1"/>
    <col min="15872" max="15873" width="6.5546875" customWidth="1"/>
    <col min="15874" max="15874" width="12.33203125" customWidth="1"/>
    <col min="15875" max="15875" width="21" customWidth="1"/>
    <col min="15876" max="15876" width="11.33203125" customWidth="1"/>
    <col min="15878" max="15878" width="21.5546875" customWidth="1"/>
    <col min="15879" max="15879" width="10.109375" customWidth="1"/>
    <col min="15880" max="15880" width="9.5546875" customWidth="1"/>
    <col min="15881" max="15881" width="13.6640625" customWidth="1"/>
    <col min="15882" max="15882" width="9.5546875" customWidth="1"/>
    <col min="15883" max="15883" width="13.109375" customWidth="1"/>
    <col min="16128" max="16129" width="6.5546875" customWidth="1"/>
    <col min="16130" max="16130" width="12.33203125" customWidth="1"/>
    <col min="16131" max="16131" width="21" customWidth="1"/>
    <col min="16132" max="16132" width="11.33203125" customWidth="1"/>
    <col min="16134" max="16134" width="21.5546875" customWidth="1"/>
    <col min="16135" max="16135" width="10.109375" customWidth="1"/>
    <col min="16136" max="16136" width="9.5546875" customWidth="1"/>
    <col min="16137" max="16137" width="13.6640625" customWidth="1"/>
    <col min="16138" max="16138" width="9.5546875" customWidth="1"/>
    <col min="16139" max="16139" width="13.109375" customWidth="1"/>
  </cols>
  <sheetData>
    <row r="1" spans="1:13" ht="21" x14ac:dyDescent="0.2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8.600000000000001" customHeight="1" x14ac:dyDescent="0.25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6.6" hidden="1" customHeight="1" x14ac:dyDescent="0.2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0.95" hidden="1" customHeight="1" x14ac:dyDescent="0.2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8.4" customHeight="1" x14ac:dyDescent="0.25">
      <c r="A5" s="98" t="s">
        <v>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 ht="22.2" customHeight="1" x14ac:dyDescent="0.25">
      <c r="A6" s="122" t="s">
        <v>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3" ht="19.95" customHeight="1" x14ac:dyDescent="0.25">
      <c r="A7" s="122" t="s">
        <v>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</row>
    <row r="8" spans="1:13" ht="6.6" customHeight="1" thickBot="1" x14ac:dyDescent="0.3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 ht="18.600000000000001" thickTop="1" x14ac:dyDescent="0.25">
      <c r="A9" s="124" t="s">
        <v>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</row>
    <row r="10" spans="1:13" ht="18" x14ac:dyDescent="0.25">
      <c r="A10" s="127" t="s">
        <v>6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9"/>
    </row>
    <row r="11" spans="1:13" ht="18" x14ac:dyDescent="0.25">
      <c r="A11" s="130" t="s">
        <v>7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2"/>
    </row>
    <row r="12" spans="1:13" ht="9.6" customHeight="1" x14ac:dyDescent="0.25">
      <c r="A12" s="133" t="s">
        <v>2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5"/>
    </row>
    <row r="13" spans="1:13" ht="15.6" x14ac:dyDescent="0.25">
      <c r="A13" s="136" t="s">
        <v>8</v>
      </c>
      <c r="B13" s="137"/>
      <c r="C13" s="137"/>
      <c r="D13" s="137"/>
      <c r="E13" s="2"/>
      <c r="F13" s="3"/>
      <c r="G13" s="4" t="s">
        <v>9</v>
      </c>
      <c r="H13" s="5"/>
      <c r="I13" s="5"/>
      <c r="J13" s="6"/>
      <c r="K13" s="7"/>
      <c r="L13" s="8"/>
      <c r="M13" s="9" t="s">
        <v>10</v>
      </c>
    </row>
    <row r="14" spans="1:13" ht="15.6" x14ac:dyDescent="0.25">
      <c r="A14" s="138" t="s">
        <v>11</v>
      </c>
      <c r="B14" s="139"/>
      <c r="C14" s="139"/>
      <c r="D14" s="139"/>
      <c r="E14" s="10"/>
      <c r="F14" s="11"/>
      <c r="G14" s="12" t="s">
        <v>12</v>
      </c>
      <c r="H14" s="13"/>
      <c r="I14" s="13"/>
      <c r="J14" s="14"/>
      <c r="K14" s="15"/>
      <c r="L14" s="16"/>
      <c r="M14" s="17" t="s">
        <v>13</v>
      </c>
    </row>
    <row r="15" spans="1:13" ht="14.4" x14ac:dyDescent="0.25">
      <c r="A15" s="140" t="s">
        <v>14</v>
      </c>
      <c r="B15" s="141"/>
      <c r="C15" s="141"/>
      <c r="D15" s="141"/>
      <c r="E15" s="141"/>
      <c r="F15" s="141"/>
      <c r="G15" s="142"/>
      <c r="H15" s="143" t="s">
        <v>15</v>
      </c>
      <c r="I15" s="144"/>
      <c r="J15" s="144"/>
      <c r="K15" s="144"/>
      <c r="L15" s="144"/>
      <c r="M15" s="145"/>
    </row>
    <row r="16" spans="1:13" ht="14.4" x14ac:dyDescent="0.25">
      <c r="A16" s="18" t="s">
        <v>16</v>
      </c>
      <c r="B16" s="19"/>
      <c r="C16" s="19"/>
      <c r="D16" s="20"/>
      <c r="E16" s="21" t="s">
        <v>2</v>
      </c>
      <c r="F16" s="20"/>
      <c r="G16" s="21"/>
      <c r="H16" s="101" t="s">
        <v>17</v>
      </c>
      <c r="I16" s="102"/>
      <c r="J16" s="102"/>
      <c r="K16" s="102"/>
      <c r="L16" s="102"/>
      <c r="M16" s="103"/>
    </row>
    <row r="17" spans="1:13" ht="14.4" x14ac:dyDescent="0.25">
      <c r="A17" s="18" t="s">
        <v>18</v>
      </c>
      <c r="B17" s="19"/>
      <c r="C17" s="19"/>
      <c r="D17" s="21"/>
      <c r="E17" s="24"/>
      <c r="F17" s="20"/>
      <c r="G17" s="25" t="s">
        <v>19</v>
      </c>
      <c r="H17" s="101" t="s">
        <v>20</v>
      </c>
      <c r="I17" s="102"/>
      <c r="J17" s="102"/>
      <c r="K17" s="102"/>
      <c r="L17" s="102"/>
      <c r="M17" s="103"/>
    </row>
    <row r="18" spans="1:13" ht="14.4" x14ac:dyDescent="0.25">
      <c r="A18" s="18" t="s">
        <v>21</v>
      </c>
      <c r="B18" s="19"/>
      <c r="C18" s="19"/>
      <c r="D18" s="21"/>
      <c r="E18" s="24"/>
      <c r="F18" s="20"/>
      <c r="G18" s="25" t="s">
        <v>22</v>
      </c>
      <c r="H18" s="101" t="s">
        <v>23</v>
      </c>
      <c r="I18" s="102"/>
      <c r="J18" s="102"/>
      <c r="K18" s="102"/>
      <c r="L18" s="102"/>
      <c r="M18" s="103"/>
    </row>
    <row r="19" spans="1:13" ht="16.2" thickBot="1" x14ac:dyDescent="0.3">
      <c r="A19" s="18" t="s">
        <v>24</v>
      </c>
      <c r="B19" s="26"/>
      <c r="C19" s="26"/>
      <c r="D19" s="27"/>
      <c r="E19" s="28"/>
      <c r="F19" s="27"/>
      <c r="G19" s="25" t="s">
        <v>25</v>
      </c>
      <c r="H19" s="22" t="s">
        <v>26</v>
      </c>
      <c r="I19" s="23"/>
      <c r="J19" s="29"/>
      <c r="K19" s="30">
        <v>0.5</v>
      </c>
      <c r="M19" s="31" t="s">
        <v>27</v>
      </c>
    </row>
    <row r="20" spans="1:13" ht="15" thickTop="1" thickBot="1" x14ac:dyDescent="0.3">
      <c r="A20" s="32"/>
      <c r="B20" s="33"/>
      <c r="C20" s="33"/>
      <c r="D20" s="34"/>
      <c r="E20" s="35"/>
      <c r="F20" s="34"/>
      <c r="G20" s="34"/>
      <c r="H20" s="36"/>
      <c r="I20" s="36"/>
      <c r="J20" s="37"/>
      <c r="K20" s="38"/>
      <c r="L20" s="34"/>
      <c r="M20" s="39"/>
    </row>
    <row r="21" spans="1:13" ht="13.95" customHeight="1" x14ac:dyDescent="0.25">
      <c r="A21" s="104" t="s">
        <v>28</v>
      </c>
      <c r="B21" s="106" t="s">
        <v>29</v>
      </c>
      <c r="C21" s="106" t="s">
        <v>30</v>
      </c>
      <c r="D21" s="106" t="s">
        <v>31</v>
      </c>
      <c r="E21" s="108" t="s">
        <v>32</v>
      </c>
      <c r="F21" s="106" t="s">
        <v>33</v>
      </c>
      <c r="G21" s="110" t="s">
        <v>34</v>
      </c>
      <c r="H21" s="112" t="s">
        <v>35</v>
      </c>
      <c r="I21" s="112" t="s">
        <v>36</v>
      </c>
      <c r="J21" s="114" t="s">
        <v>37</v>
      </c>
      <c r="K21" s="116" t="s">
        <v>38</v>
      </c>
      <c r="L21" s="118" t="s">
        <v>39</v>
      </c>
      <c r="M21" s="120" t="s">
        <v>40</v>
      </c>
    </row>
    <row r="22" spans="1:13" ht="13.2" customHeight="1" x14ac:dyDescent="0.25">
      <c r="A22" s="105"/>
      <c r="B22" s="107"/>
      <c r="C22" s="107"/>
      <c r="D22" s="107"/>
      <c r="E22" s="109"/>
      <c r="F22" s="107"/>
      <c r="G22" s="111"/>
      <c r="H22" s="113"/>
      <c r="I22" s="113"/>
      <c r="J22" s="115"/>
      <c r="K22" s="117"/>
      <c r="L22" s="119"/>
      <c r="M22" s="121"/>
    </row>
    <row r="23" spans="1:13" ht="12.6" customHeight="1" x14ac:dyDescent="0.25">
      <c r="A23" s="40">
        <v>1</v>
      </c>
      <c r="B23" s="41">
        <v>230</v>
      </c>
      <c r="C23" s="42">
        <v>10094893363</v>
      </c>
      <c r="D23" s="42" t="s">
        <v>73</v>
      </c>
      <c r="E23" s="43">
        <v>38783</v>
      </c>
      <c r="F23" s="43" t="s">
        <v>45</v>
      </c>
      <c r="G23" s="43" t="s">
        <v>74</v>
      </c>
      <c r="H23" s="44">
        <v>13.778</v>
      </c>
      <c r="I23" s="44">
        <v>14.997999999999999</v>
      </c>
      <c r="J23" s="85">
        <v>3.3305555555555557E-4</v>
      </c>
      <c r="K23" s="45">
        <v>62.55212677231026</v>
      </c>
      <c r="L23" s="41" t="s">
        <v>41</v>
      </c>
      <c r="M23" s="46"/>
    </row>
    <row r="24" spans="1:13" ht="12.6" customHeight="1" x14ac:dyDescent="0.25">
      <c r="A24" s="40">
        <v>2</v>
      </c>
      <c r="B24" s="47">
        <v>154</v>
      </c>
      <c r="C24" s="42">
        <v>10091970532</v>
      </c>
      <c r="D24" s="42" t="s">
        <v>75</v>
      </c>
      <c r="E24" s="43">
        <v>39047</v>
      </c>
      <c r="F24" s="43" t="s">
        <v>41</v>
      </c>
      <c r="G24" s="43" t="s">
        <v>42</v>
      </c>
      <c r="H24" s="44">
        <v>13.694000000000001</v>
      </c>
      <c r="I24" s="44">
        <v>15.214</v>
      </c>
      <c r="J24" s="85">
        <v>3.3458333333333338E-4</v>
      </c>
      <c r="K24" s="45">
        <v>62.266500622664999</v>
      </c>
      <c r="L24" s="41" t="s">
        <v>41</v>
      </c>
      <c r="M24" s="46"/>
    </row>
    <row r="25" spans="1:13" ht="12.6" customHeight="1" x14ac:dyDescent="0.25">
      <c r="A25" s="40">
        <v>3</v>
      </c>
      <c r="B25" s="47">
        <v>43</v>
      </c>
      <c r="C25" s="42">
        <v>10111632836</v>
      </c>
      <c r="D25" s="42" t="s">
        <v>76</v>
      </c>
      <c r="E25" s="43">
        <v>39137</v>
      </c>
      <c r="F25" s="43" t="s">
        <v>41</v>
      </c>
      <c r="G25" s="43" t="s">
        <v>43</v>
      </c>
      <c r="H25" s="44">
        <v>14.364000000000001</v>
      </c>
      <c r="I25" s="44">
        <v>15.099</v>
      </c>
      <c r="J25" s="85">
        <v>3.4100694444444451E-4</v>
      </c>
      <c r="K25" s="45">
        <v>61.093574992363294</v>
      </c>
      <c r="L25" s="41" t="s">
        <v>41</v>
      </c>
      <c r="M25" s="46"/>
    </row>
    <row r="26" spans="1:13" ht="12.6" customHeight="1" x14ac:dyDescent="0.25">
      <c r="A26" s="40">
        <v>4</v>
      </c>
      <c r="B26" s="41">
        <v>234</v>
      </c>
      <c r="C26" s="42">
        <v>10131543502</v>
      </c>
      <c r="D26" s="42" t="s">
        <v>77</v>
      </c>
      <c r="E26" s="43">
        <v>39647</v>
      </c>
      <c r="F26" s="43" t="s">
        <v>45</v>
      </c>
      <c r="G26" s="43" t="s">
        <v>74</v>
      </c>
      <c r="H26" s="44">
        <v>14.234999999999999</v>
      </c>
      <c r="I26" s="44">
        <v>15.499000000000002</v>
      </c>
      <c r="J26" s="85">
        <v>3.4414351851851858E-4</v>
      </c>
      <c r="K26" s="45">
        <v>60.536759265487319</v>
      </c>
      <c r="L26" s="41" t="s">
        <v>41</v>
      </c>
      <c r="M26" s="46"/>
    </row>
    <row r="27" spans="1:13" ht="12.6" customHeight="1" x14ac:dyDescent="0.25">
      <c r="A27" s="40">
        <v>5</v>
      </c>
      <c r="B27" s="47">
        <v>51</v>
      </c>
      <c r="C27" s="42">
        <v>10124975083</v>
      </c>
      <c r="D27" s="42" t="s">
        <v>78</v>
      </c>
      <c r="E27" s="43">
        <v>40017</v>
      </c>
      <c r="F27" s="43" t="s">
        <v>45</v>
      </c>
      <c r="G27" s="43" t="s">
        <v>43</v>
      </c>
      <c r="H27" s="44">
        <v>14.534000000000001</v>
      </c>
      <c r="I27" s="44">
        <v>15.264999999999999</v>
      </c>
      <c r="J27" s="85">
        <v>3.4489583333333334E-4</v>
      </c>
      <c r="K27" s="45">
        <v>60.404711567502261</v>
      </c>
      <c r="L27" s="41" t="s">
        <v>41</v>
      </c>
      <c r="M27" s="46"/>
    </row>
    <row r="28" spans="1:13" ht="12.6" customHeight="1" x14ac:dyDescent="0.25">
      <c r="A28" s="40">
        <v>6</v>
      </c>
      <c r="B28" s="41">
        <v>232</v>
      </c>
      <c r="C28" s="42">
        <v>10089461161</v>
      </c>
      <c r="D28" s="42" t="s">
        <v>79</v>
      </c>
      <c r="E28" s="43">
        <v>38988</v>
      </c>
      <c r="F28" s="43" t="s">
        <v>41</v>
      </c>
      <c r="G28" s="43" t="s">
        <v>74</v>
      </c>
      <c r="H28" s="44">
        <v>14.414999999999999</v>
      </c>
      <c r="I28" s="44">
        <v>15.505000000000003</v>
      </c>
      <c r="J28" s="85">
        <v>3.4629629629629632E-4</v>
      </c>
      <c r="K28" s="45">
        <v>60.160427807486634</v>
      </c>
      <c r="L28" s="41" t="s">
        <v>41</v>
      </c>
      <c r="M28" s="46"/>
    </row>
    <row r="29" spans="1:13" ht="12.6" customHeight="1" x14ac:dyDescent="0.25">
      <c r="A29" s="40">
        <v>7</v>
      </c>
      <c r="B29" s="41">
        <v>226</v>
      </c>
      <c r="C29" s="42">
        <v>10096881762</v>
      </c>
      <c r="D29" s="42" t="s">
        <v>80</v>
      </c>
      <c r="E29" s="43">
        <v>38989</v>
      </c>
      <c r="F29" s="43" t="s">
        <v>45</v>
      </c>
      <c r="G29" s="43" t="s">
        <v>44</v>
      </c>
      <c r="H29" s="44">
        <v>14.355</v>
      </c>
      <c r="I29" s="44">
        <v>15.593</v>
      </c>
      <c r="J29" s="85">
        <v>3.4662037037037034E-4</v>
      </c>
      <c r="K29" s="45">
        <v>60.104180579671429</v>
      </c>
      <c r="L29" s="41" t="s">
        <v>41</v>
      </c>
      <c r="M29" s="46"/>
    </row>
    <row r="30" spans="1:13" ht="12.6" customHeight="1" x14ac:dyDescent="0.25">
      <c r="A30" s="40">
        <v>8</v>
      </c>
      <c r="B30" s="47">
        <v>134</v>
      </c>
      <c r="C30" s="42">
        <v>10128589850</v>
      </c>
      <c r="D30" s="42" t="s">
        <v>81</v>
      </c>
      <c r="E30" s="43">
        <v>38965</v>
      </c>
      <c r="F30" s="43" t="s">
        <v>45</v>
      </c>
      <c r="G30" s="43" t="s">
        <v>43</v>
      </c>
      <c r="H30" s="44">
        <v>14.284000000000001</v>
      </c>
      <c r="I30" s="44">
        <v>15.688999999999998</v>
      </c>
      <c r="J30" s="85">
        <v>3.4690972222222219E-4</v>
      </c>
      <c r="K30" s="45">
        <v>60.054048643779403</v>
      </c>
      <c r="L30" s="41" t="s">
        <v>41</v>
      </c>
      <c r="M30" s="46"/>
    </row>
    <row r="31" spans="1:13" ht="12.6" customHeight="1" x14ac:dyDescent="0.25">
      <c r="A31" s="40">
        <v>9</v>
      </c>
      <c r="B31" s="47">
        <v>143</v>
      </c>
      <c r="C31" s="42">
        <v>10080748238</v>
      </c>
      <c r="D31" s="42" t="s">
        <v>82</v>
      </c>
      <c r="E31" s="43">
        <v>39121</v>
      </c>
      <c r="F31" s="43" t="s">
        <v>41</v>
      </c>
      <c r="G31" s="43" t="s">
        <v>43</v>
      </c>
      <c r="H31" s="44">
        <v>14.537000000000001</v>
      </c>
      <c r="I31" s="44">
        <v>15.511999999999999</v>
      </c>
      <c r="J31" s="85">
        <v>3.4778935185185189E-4</v>
      </c>
      <c r="K31" s="45">
        <v>59.902159805650768</v>
      </c>
      <c r="L31" s="41" t="s">
        <v>41</v>
      </c>
      <c r="M31" s="46"/>
    </row>
    <row r="32" spans="1:13" ht="12.6" customHeight="1" x14ac:dyDescent="0.25">
      <c r="A32" s="40">
        <v>10</v>
      </c>
      <c r="B32" s="41">
        <v>255</v>
      </c>
      <c r="C32" s="42">
        <v>10112709637</v>
      </c>
      <c r="D32" s="42" t="s">
        <v>83</v>
      </c>
      <c r="E32" s="43">
        <v>39296</v>
      </c>
      <c r="F32" s="43" t="s">
        <v>45</v>
      </c>
      <c r="G32" s="43" t="s">
        <v>74</v>
      </c>
      <c r="H32" s="44">
        <v>14.513999999999999</v>
      </c>
      <c r="I32" s="44">
        <v>15.727</v>
      </c>
      <c r="J32" s="85">
        <v>3.5001157407407404E-4</v>
      </c>
      <c r="K32" s="45">
        <v>59.521841208954733</v>
      </c>
      <c r="L32" s="41" t="s">
        <v>41</v>
      </c>
      <c r="M32" s="46"/>
    </row>
    <row r="33" spans="1:13" ht="12.6" customHeight="1" x14ac:dyDescent="0.25">
      <c r="A33" s="40">
        <v>11</v>
      </c>
      <c r="B33" s="47">
        <v>137</v>
      </c>
      <c r="C33" s="42">
        <v>10090420653</v>
      </c>
      <c r="D33" s="42" t="s">
        <v>84</v>
      </c>
      <c r="E33" s="43">
        <v>38763</v>
      </c>
      <c r="F33" s="43" t="s">
        <v>45</v>
      </c>
      <c r="G33" s="43" t="s">
        <v>43</v>
      </c>
      <c r="H33" s="44">
        <v>14.638999999999999</v>
      </c>
      <c r="I33" s="44">
        <v>15.861000000000001</v>
      </c>
      <c r="J33" s="85">
        <v>3.5300925925925924E-4</v>
      </c>
      <c r="K33" s="45">
        <v>59.016393442622949</v>
      </c>
      <c r="L33" s="41" t="s">
        <v>41</v>
      </c>
      <c r="M33" s="46"/>
    </row>
    <row r="34" spans="1:13" ht="12.6" customHeight="1" x14ac:dyDescent="0.25">
      <c r="A34" s="40">
        <v>12</v>
      </c>
      <c r="B34" s="47">
        <v>133</v>
      </c>
      <c r="C34" s="42">
        <v>10115496163</v>
      </c>
      <c r="D34" s="42" t="s">
        <v>85</v>
      </c>
      <c r="E34" s="43">
        <v>38895</v>
      </c>
      <c r="F34" s="43" t="s">
        <v>41</v>
      </c>
      <c r="G34" s="43" t="s">
        <v>43</v>
      </c>
      <c r="H34" s="44">
        <v>14.605</v>
      </c>
      <c r="I34" s="44">
        <v>16.105999999999998</v>
      </c>
      <c r="J34" s="85">
        <v>3.5545138888888887E-4</v>
      </c>
      <c r="K34" s="45">
        <v>58.61092116831103</v>
      </c>
      <c r="L34" s="41" t="s">
        <v>41</v>
      </c>
      <c r="M34" s="46"/>
    </row>
    <row r="35" spans="1:13" ht="12.6" customHeight="1" x14ac:dyDescent="0.25">
      <c r="A35" s="40">
        <v>13</v>
      </c>
      <c r="B35" s="47">
        <v>151</v>
      </c>
      <c r="C35" s="42">
        <v>10100041841</v>
      </c>
      <c r="D35" s="42" t="s">
        <v>86</v>
      </c>
      <c r="E35" s="43">
        <v>39082</v>
      </c>
      <c r="F35" s="43" t="s">
        <v>45</v>
      </c>
      <c r="G35" s="43" t="s">
        <v>42</v>
      </c>
      <c r="H35" s="44">
        <v>15.019</v>
      </c>
      <c r="I35" s="44">
        <v>15.723000000000001</v>
      </c>
      <c r="J35" s="85">
        <v>3.5581018518518514E-4</v>
      </c>
      <c r="K35" s="45">
        <v>58.551818359247932</v>
      </c>
      <c r="L35" s="41" t="s">
        <v>41</v>
      </c>
      <c r="M35" s="46"/>
    </row>
    <row r="36" spans="1:13" ht="12.6" customHeight="1" x14ac:dyDescent="0.25">
      <c r="A36" s="40">
        <v>14</v>
      </c>
      <c r="B36" s="47">
        <v>44</v>
      </c>
      <c r="C36" s="42">
        <v>10111631927</v>
      </c>
      <c r="D36" s="42" t="s">
        <v>87</v>
      </c>
      <c r="E36" s="43">
        <v>39348</v>
      </c>
      <c r="F36" s="43" t="s">
        <v>41</v>
      </c>
      <c r="G36" s="43" t="s">
        <v>43</v>
      </c>
      <c r="H36" s="44">
        <v>14.944000000000001</v>
      </c>
      <c r="I36" s="44">
        <v>15.805999999999999</v>
      </c>
      <c r="J36" s="85">
        <v>3.5590277777777774E-4</v>
      </c>
      <c r="K36" s="45">
        <v>58.536585365853661</v>
      </c>
      <c r="L36" s="41" t="s">
        <v>41</v>
      </c>
      <c r="M36" s="46"/>
    </row>
    <row r="37" spans="1:13" ht="12.6" customHeight="1" x14ac:dyDescent="0.25">
      <c r="A37" s="40">
        <v>15</v>
      </c>
      <c r="B37" s="47">
        <v>127</v>
      </c>
      <c r="C37" s="42">
        <v>10090053164</v>
      </c>
      <c r="D37" s="42" t="s">
        <v>88</v>
      </c>
      <c r="E37" s="43">
        <v>39217</v>
      </c>
      <c r="F37" s="43" t="s">
        <v>45</v>
      </c>
      <c r="G37" s="43" t="s">
        <v>43</v>
      </c>
      <c r="H37" s="44">
        <v>14.736000000000001</v>
      </c>
      <c r="I37" s="44">
        <v>16.221999999999998</v>
      </c>
      <c r="J37" s="85">
        <v>3.583101851851852E-4</v>
      </c>
      <c r="K37" s="45">
        <v>58.14329091026552</v>
      </c>
      <c r="L37" s="41" t="s">
        <v>41</v>
      </c>
      <c r="M37" s="46"/>
    </row>
    <row r="38" spans="1:13" ht="12.6" customHeight="1" x14ac:dyDescent="0.25">
      <c r="A38" s="40">
        <v>16</v>
      </c>
      <c r="B38" s="47">
        <v>149</v>
      </c>
      <c r="C38" s="42">
        <v>10090442679</v>
      </c>
      <c r="D38" s="42" t="s">
        <v>89</v>
      </c>
      <c r="E38" s="43">
        <v>38772</v>
      </c>
      <c r="F38" s="43" t="s">
        <v>45</v>
      </c>
      <c r="G38" s="43" t="s">
        <v>42</v>
      </c>
      <c r="H38" s="44">
        <v>14.798</v>
      </c>
      <c r="I38" s="44">
        <v>16.305</v>
      </c>
      <c r="J38" s="85">
        <v>3.5998842592592593E-4</v>
      </c>
      <c r="K38" s="45">
        <v>57.87223097450407</v>
      </c>
      <c r="L38" s="41" t="s">
        <v>45</v>
      </c>
      <c r="M38" s="46"/>
    </row>
    <row r="39" spans="1:13" ht="12.6" customHeight="1" x14ac:dyDescent="0.25">
      <c r="A39" s="40">
        <v>17</v>
      </c>
      <c r="B39" s="47">
        <v>200</v>
      </c>
      <c r="C39" s="42">
        <v>10095066650</v>
      </c>
      <c r="D39" s="42" t="s">
        <v>90</v>
      </c>
      <c r="E39" s="43">
        <v>38905</v>
      </c>
      <c r="F39" s="43" t="s">
        <v>45</v>
      </c>
      <c r="G39" s="43" t="s">
        <v>42</v>
      </c>
      <c r="H39" s="44">
        <v>14.884</v>
      </c>
      <c r="I39" s="44">
        <v>16.417999999999999</v>
      </c>
      <c r="J39" s="85">
        <v>3.6229166666666663E-4</v>
      </c>
      <c r="K39" s="45">
        <v>57.50431282346176</v>
      </c>
      <c r="L39" s="41" t="s">
        <v>45</v>
      </c>
      <c r="M39" s="46"/>
    </row>
    <row r="40" spans="1:13" ht="12.6" customHeight="1" x14ac:dyDescent="0.25">
      <c r="A40" s="40">
        <v>18</v>
      </c>
      <c r="B40" s="47">
        <v>211</v>
      </c>
      <c r="C40" s="42">
        <v>10127774747</v>
      </c>
      <c r="D40" s="42" t="s">
        <v>91</v>
      </c>
      <c r="E40" s="43">
        <v>39361</v>
      </c>
      <c r="F40" s="43" t="s">
        <v>45</v>
      </c>
      <c r="G40" s="43" t="s">
        <v>46</v>
      </c>
      <c r="H40" s="44">
        <v>15.178000000000001</v>
      </c>
      <c r="I40" s="44">
        <v>16.213999999999999</v>
      </c>
      <c r="J40" s="85">
        <v>3.6333333333333335E-4</v>
      </c>
      <c r="K40" s="45">
        <v>57.339449541284402</v>
      </c>
      <c r="L40" s="41" t="s">
        <v>45</v>
      </c>
      <c r="M40" s="46"/>
    </row>
    <row r="41" spans="1:13" ht="12.6" customHeight="1" x14ac:dyDescent="0.25">
      <c r="A41" s="40">
        <v>19</v>
      </c>
      <c r="B41" s="47">
        <v>95</v>
      </c>
      <c r="C41" s="42">
        <v>10123783704</v>
      </c>
      <c r="D41" s="42" t="s">
        <v>92</v>
      </c>
      <c r="E41" s="43">
        <v>39323</v>
      </c>
      <c r="F41" s="43" t="s">
        <v>45</v>
      </c>
      <c r="G41" s="43" t="s">
        <v>43</v>
      </c>
      <c r="H41" s="44">
        <v>15.282</v>
      </c>
      <c r="I41" s="44">
        <v>16.212</v>
      </c>
      <c r="J41" s="85">
        <v>3.6451388888888888E-4</v>
      </c>
      <c r="K41" s="45">
        <v>57.153743570203844</v>
      </c>
      <c r="L41" s="41" t="s">
        <v>45</v>
      </c>
      <c r="M41" s="46"/>
    </row>
    <row r="42" spans="1:13" ht="12.6" customHeight="1" x14ac:dyDescent="0.25">
      <c r="A42" s="40">
        <v>20</v>
      </c>
      <c r="B42" s="47">
        <v>48</v>
      </c>
      <c r="C42" s="42">
        <v>10137271047</v>
      </c>
      <c r="D42" s="42" t="s">
        <v>93</v>
      </c>
      <c r="E42" s="43">
        <v>40018</v>
      </c>
      <c r="F42" s="43" t="s">
        <v>45</v>
      </c>
      <c r="G42" s="43" t="s">
        <v>43</v>
      </c>
      <c r="H42" s="44">
        <v>15.355</v>
      </c>
      <c r="I42" s="44">
        <v>16.273</v>
      </c>
      <c r="J42" s="85">
        <v>3.6606481481481478E-4</v>
      </c>
      <c r="K42" s="45">
        <v>56.911597318831419</v>
      </c>
      <c r="L42" s="41" t="s">
        <v>45</v>
      </c>
      <c r="M42" s="46"/>
    </row>
    <row r="43" spans="1:13" ht="12.6" customHeight="1" x14ac:dyDescent="0.25">
      <c r="A43" s="40">
        <v>21</v>
      </c>
      <c r="B43" s="47">
        <v>45</v>
      </c>
      <c r="C43" s="42">
        <v>10125032576</v>
      </c>
      <c r="D43" s="42" t="s">
        <v>94</v>
      </c>
      <c r="E43" s="43">
        <v>39562</v>
      </c>
      <c r="F43" s="43" t="s">
        <v>45</v>
      </c>
      <c r="G43" s="43" t="s">
        <v>43</v>
      </c>
      <c r="H43" s="44">
        <v>15.375999999999999</v>
      </c>
      <c r="I43" s="44">
        <v>16.372999999999998</v>
      </c>
      <c r="J43" s="85">
        <v>3.6746527777777776E-4</v>
      </c>
      <c r="K43" s="45">
        <v>56.694699045639233</v>
      </c>
      <c r="L43" s="41" t="s">
        <v>45</v>
      </c>
      <c r="M43" s="46"/>
    </row>
    <row r="44" spans="1:13" ht="12.6" customHeight="1" x14ac:dyDescent="0.25">
      <c r="A44" s="40">
        <v>22</v>
      </c>
      <c r="B44" s="47">
        <v>273</v>
      </c>
      <c r="C44" s="42">
        <v>10096881863</v>
      </c>
      <c r="D44" s="42" t="s">
        <v>95</v>
      </c>
      <c r="E44" s="43">
        <v>38931</v>
      </c>
      <c r="F44" s="43" t="s">
        <v>45</v>
      </c>
      <c r="G44" s="43" t="s">
        <v>47</v>
      </c>
      <c r="H44" s="44">
        <v>15.183999999999999</v>
      </c>
      <c r="I44" s="44">
        <v>16.652999999999999</v>
      </c>
      <c r="J44" s="85">
        <v>3.6848379629629628E-4</v>
      </c>
      <c r="K44" s="45">
        <v>56.537990388541637</v>
      </c>
      <c r="L44" s="41" t="s">
        <v>45</v>
      </c>
      <c r="M44" s="46"/>
    </row>
    <row r="45" spans="1:13" ht="12.6" customHeight="1" x14ac:dyDescent="0.25">
      <c r="A45" s="40">
        <v>23</v>
      </c>
      <c r="B45" s="47">
        <v>92</v>
      </c>
      <c r="C45" s="42">
        <v>10119123155</v>
      </c>
      <c r="D45" s="42" t="s">
        <v>96</v>
      </c>
      <c r="E45" s="43">
        <v>39607</v>
      </c>
      <c r="F45" s="43" t="s">
        <v>45</v>
      </c>
      <c r="G45" s="43" t="s">
        <v>97</v>
      </c>
      <c r="H45" s="44">
        <v>15.388</v>
      </c>
      <c r="I45" s="44">
        <v>16.503999999999998</v>
      </c>
      <c r="J45" s="85">
        <v>3.6912037037037035E-4</v>
      </c>
      <c r="K45" s="45">
        <v>56.440486642418165</v>
      </c>
      <c r="L45" s="41" t="s">
        <v>45</v>
      </c>
      <c r="M45" s="46"/>
    </row>
    <row r="46" spans="1:13" ht="12.6" customHeight="1" x14ac:dyDescent="0.25">
      <c r="A46" s="40">
        <v>24</v>
      </c>
      <c r="B46" s="47">
        <v>113</v>
      </c>
      <c r="C46" s="42">
        <v>10093069258</v>
      </c>
      <c r="D46" s="42" t="s">
        <v>98</v>
      </c>
      <c r="E46" s="43">
        <v>38836</v>
      </c>
      <c r="F46" s="43" t="s">
        <v>45</v>
      </c>
      <c r="G46" s="43" t="s">
        <v>43</v>
      </c>
      <c r="H46" s="44">
        <v>15.57</v>
      </c>
      <c r="I46" s="44">
        <v>16.436999999999998</v>
      </c>
      <c r="J46" s="85">
        <v>3.7045138888888886E-4</v>
      </c>
      <c r="K46" s="45">
        <v>56.237698003561725</v>
      </c>
      <c r="L46" s="41" t="s">
        <v>45</v>
      </c>
      <c r="M46" s="46"/>
    </row>
    <row r="47" spans="1:13" ht="12.6" customHeight="1" x14ac:dyDescent="0.25">
      <c r="A47" s="40">
        <v>25</v>
      </c>
      <c r="B47" s="47">
        <v>210</v>
      </c>
      <c r="C47" s="42">
        <v>10130776289</v>
      </c>
      <c r="D47" s="42" t="s">
        <v>99</v>
      </c>
      <c r="E47" s="43">
        <v>38747</v>
      </c>
      <c r="F47" s="43" t="s">
        <v>45</v>
      </c>
      <c r="G47" s="43" t="s">
        <v>46</v>
      </c>
      <c r="H47" s="44">
        <v>15.332000000000001</v>
      </c>
      <c r="I47" s="44">
        <v>16.713000000000001</v>
      </c>
      <c r="J47" s="85">
        <v>3.7089120370370374E-4</v>
      </c>
      <c r="K47" s="45">
        <v>56.1710095178655</v>
      </c>
      <c r="L47" s="41" t="s">
        <v>45</v>
      </c>
      <c r="M47" s="46"/>
    </row>
    <row r="48" spans="1:13" ht="12.6" customHeight="1" x14ac:dyDescent="0.25">
      <c r="A48" s="40">
        <v>26</v>
      </c>
      <c r="B48" s="41">
        <v>90</v>
      </c>
      <c r="C48" s="42">
        <v>10117776774</v>
      </c>
      <c r="D48" s="42" t="s">
        <v>100</v>
      </c>
      <c r="E48" s="43">
        <v>39255</v>
      </c>
      <c r="F48" s="43" t="s">
        <v>45</v>
      </c>
      <c r="G48" s="43" t="s">
        <v>97</v>
      </c>
      <c r="H48" s="44">
        <v>15.756</v>
      </c>
      <c r="I48" s="44">
        <v>16.308</v>
      </c>
      <c r="J48" s="85">
        <v>3.7111111111111112E-4</v>
      </c>
      <c r="K48" s="45">
        <v>56.137724550898206</v>
      </c>
      <c r="L48" s="41" t="s">
        <v>45</v>
      </c>
      <c r="M48" s="46"/>
    </row>
    <row r="49" spans="1:13" ht="12.6" customHeight="1" x14ac:dyDescent="0.25">
      <c r="A49" s="40">
        <v>27</v>
      </c>
      <c r="B49" s="47">
        <v>46</v>
      </c>
      <c r="C49" s="42">
        <v>10137268320</v>
      </c>
      <c r="D49" s="42" t="s">
        <v>101</v>
      </c>
      <c r="E49" s="43">
        <v>39488</v>
      </c>
      <c r="F49" s="43" t="s">
        <v>45</v>
      </c>
      <c r="G49" s="43" t="s">
        <v>43</v>
      </c>
      <c r="H49" s="44">
        <v>15.488</v>
      </c>
      <c r="I49" s="44">
        <v>16.585999999999999</v>
      </c>
      <c r="J49" s="85">
        <v>3.7122685185185181E-4</v>
      </c>
      <c r="K49" s="45">
        <v>56.120221986655864</v>
      </c>
      <c r="L49" s="41" t="s">
        <v>45</v>
      </c>
      <c r="M49" s="46"/>
    </row>
    <row r="50" spans="1:13" ht="12.6" customHeight="1" x14ac:dyDescent="0.25">
      <c r="A50" s="40">
        <v>28</v>
      </c>
      <c r="B50" s="47">
        <v>50</v>
      </c>
      <c r="C50" s="42">
        <v>10127617931</v>
      </c>
      <c r="D50" s="42" t="s">
        <v>102</v>
      </c>
      <c r="E50" s="43">
        <v>39814</v>
      </c>
      <c r="F50" s="43" t="s">
        <v>45</v>
      </c>
      <c r="G50" s="43" t="s">
        <v>43</v>
      </c>
      <c r="H50" s="44">
        <v>15.548</v>
      </c>
      <c r="I50" s="44">
        <v>16.693999999999996</v>
      </c>
      <c r="J50" s="85">
        <v>3.731712962962963E-4</v>
      </c>
      <c r="K50" s="45">
        <v>55.827802245518271</v>
      </c>
      <c r="L50" s="41" t="s">
        <v>45</v>
      </c>
      <c r="M50" s="46"/>
    </row>
    <row r="51" spans="1:13" ht="12.6" customHeight="1" x14ac:dyDescent="0.25">
      <c r="A51" s="40">
        <v>29</v>
      </c>
      <c r="B51" s="41">
        <v>225</v>
      </c>
      <c r="C51" s="42">
        <v>10120034046</v>
      </c>
      <c r="D51" s="42" t="s">
        <v>103</v>
      </c>
      <c r="E51" s="43">
        <v>39194</v>
      </c>
      <c r="F51" s="43" t="s">
        <v>45</v>
      </c>
      <c r="G51" s="43" t="s">
        <v>74</v>
      </c>
      <c r="H51" s="44">
        <v>15.298999999999999</v>
      </c>
      <c r="I51" s="44">
        <v>16.999000000000002</v>
      </c>
      <c r="J51" s="85">
        <v>3.7381944444444442E-4</v>
      </c>
      <c r="K51" s="45">
        <v>55.731005015790444</v>
      </c>
      <c r="L51" s="41" t="s">
        <v>45</v>
      </c>
      <c r="M51" s="46"/>
    </row>
    <row r="52" spans="1:13" ht="12.6" customHeight="1" x14ac:dyDescent="0.25">
      <c r="A52" s="40">
        <v>30</v>
      </c>
      <c r="B52" s="47">
        <v>141</v>
      </c>
      <c r="C52" s="42">
        <v>10143149146</v>
      </c>
      <c r="D52" s="42" t="s">
        <v>104</v>
      </c>
      <c r="E52" s="43">
        <v>39402</v>
      </c>
      <c r="F52" s="41" t="s">
        <v>72</v>
      </c>
      <c r="G52" s="43" t="s">
        <v>43</v>
      </c>
      <c r="H52" s="44">
        <v>15.63</v>
      </c>
      <c r="I52" s="44">
        <v>16.768000000000001</v>
      </c>
      <c r="J52" s="85">
        <v>3.7497685185185187E-4</v>
      </c>
      <c r="K52" s="45">
        <v>55.558985122538424</v>
      </c>
      <c r="L52" s="41" t="s">
        <v>45</v>
      </c>
      <c r="M52" s="46"/>
    </row>
    <row r="53" spans="1:13" ht="12.6" customHeight="1" x14ac:dyDescent="0.25">
      <c r="A53" s="40">
        <v>31</v>
      </c>
      <c r="B53" s="47">
        <v>96</v>
      </c>
      <c r="C53" s="42">
        <v>10111016480</v>
      </c>
      <c r="D53" s="42" t="s">
        <v>105</v>
      </c>
      <c r="E53" s="43">
        <v>38870</v>
      </c>
      <c r="F53" s="43" t="s">
        <v>45</v>
      </c>
      <c r="G53" s="43" t="s">
        <v>43</v>
      </c>
      <c r="H53" s="44">
        <v>15.775</v>
      </c>
      <c r="I53" s="44">
        <v>16.688000000000002</v>
      </c>
      <c r="J53" s="85">
        <v>3.7572916666666674E-4</v>
      </c>
      <c r="K53" s="45">
        <v>55.44774050457444</v>
      </c>
      <c r="L53" s="41" t="s">
        <v>45</v>
      </c>
      <c r="M53" s="46"/>
    </row>
    <row r="54" spans="1:13" ht="12.6" customHeight="1" x14ac:dyDescent="0.25">
      <c r="A54" s="40">
        <v>32</v>
      </c>
      <c r="B54" s="47">
        <v>47</v>
      </c>
      <c r="C54" s="42">
        <v>10137270845</v>
      </c>
      <c r="D54" s="42" t="s">
        <v>106</v>
      </c>
      <c r="E54" s="43">
        <v>39844</v>
      </c>
      <c r="F54" s="43" t="s">
        <v>45</v>
      </c>
      <c r="G54" s="43" t="s">
        <v>43</v>
      </c>
      <c r="H54" s="44">
        <v>15.801</v>
      </c>
      <c r="I54" s="44">
        <v>16.722999999999999</v>
      </c>
      <c r="J54" s="85">
        <v>3.7643518518518522E-4</v>
      </c>
      <c r="K54" s="45">
        <v>55.343746156684297</v>
      </c>
      <c r="L54" s="41" t="s">
        <v>70</v>
      </c>
      <c r="M54" s="46"/>
    </row>
    <row r="55" spans="1:13" ht="12.6" customHeight="1" x14ac:dyDescent="0.25">
      <c r="A55" s="40">
        <v>33</v>
      </c>
      <c r="B55" s="47">
        <v>53</v>
      </c>
      <c r="C55" s="42">
        <v>10144647693</v>
      </c>
      <c r="D55" s="42" t="s">
        <v>107</v>
      </c>
      <c r="E55" s="43">
        <v>40324</v>
      </c>
      <c r="F55" s="43" t="s">
        <v>45</v>
      </c>
      <c r="G55" s="43" t="s">
        <v>43</v>
      </c>
      <c r="H55" s="44">
        <v>15.688000000000001</v>
      </c>
      <c r="I55" s="44">
        <v>16.907999999999994</v>
      </c>
      <c r="J55" s="85">
        <v>3.7726851851851848E-4</v>
      </c>
      <c r="K55" s="45">
        <v>55.221499570499454</v>
      </c>
      <c r="L55" s="41" t="s">
        <v>70</v>
      </c>
      <c r="M55" s="46"/>
    </row>
    <row r="56" spans="1:13" ht="12.6" customHeight="1" x14ac:dyDescent="0.25">
      <c r="A56" s="40">
        <v>34</v>
      </c>
      <c r="B56" s="47">
        <v>99</v>
      </c>
      <c r="C56" s="42">
        <v>10111079330</v>
      </c>
      <c r="D56" s="42" t="s">
        <v>108</v>
      </c>
      <c r="E56" s="43">
        <v>38979</v>
      </c>
      <c r="F56" s="43" t="s">
        <v>45</v>
      </c>
      <c r="G56" s="43" t="s">
        <v>43</v>
      </c>
      <c r="H56" s="44">
        <v>15.805</v>
      </c>
      <c r="I56" s="44">
        <v>16.978000000000002</v>
      </c>
      <c r="J56" s="85">
        <v>3.7943287037037042E-4</v>
      </c>
      <c r="K56" s="45">
        <v>54.906506421010889</v>
      </c>
      <c r="L56" s="41" t="s">
        <v>70</v>
      </c>
      <c r="M56" s="46"/>
    </row>
    <row r="57" spans="1:13" ht="12.6" customHeight="1" x14ac:dyDescent="0.25">
      <c r="A57" s="40">
        <v>35</v>
      </c>
      <c r="B57" s="47">
        <v>148</v>
      </c>
      <c r="C57" s="42">
        <v>10144646178</v>
      </c>
      <c r="D57" s="42" t="s">
        <v>109</v>
      </c>
      <c r="E57" s="43">
        <v>40295</v>
      </c>
      <c r="F57" s="43" t="s">
        <v>45</v>
      </c>
      <c r="G57" s="43" t="s">
        <v>43</v>
      </c>
      <c r="H57" s="44">
        <v>16.04</v>
      </c>
      <c r="I57" s="44">
        <v>17.03</v>
      </c>
      <c r="J57" s="85">
        <v>3.8275462962962964E-4</v>
      </c>
      <c r="K57" s="45">
        <v>54.429996976111276</v>
      </c>
      <c r="L57" s="41" t="s">
        <v>70</v>
      </c>
      <c r="M57" s="46"/>
    </row>
    <row r="58" spans="1:13" ht="12.6" customHeight="1" x14ac:dyDescent="0.25">
      <c r="A58" s="40">
        <v>36</v>
      </c>
      <c r="B58" s="47">
        <v>161</v>
      </c>
      <c r="C58" s="42">
        <v>10119496506</v>
      </c>
      <c r="D58" s="42" t="s">
        <v>110</v>
      </c>
      <c r="E58" s="43">
        <v>39295</v>
      </c>
      <c r="F58" s="41" t="s">
        <v>70</v>
      </c>
      <c r="G58" s="43" t="s">
        <v>43</v>
      </c>
      <c r="H58" s="44">
        <v>15.78</v>
      </c>
      <c r="I58" s="44">
        <v>17.619</v>
      </c>
      <c r="J58" s="85">
        <v>3.8656249999999997E-4</v>
      </c>
      <c r="K58" s="45">
        <v>53.893829156561566</v>
      </c>
      <c r="L58" s="41" t="s">
        <v>70</v>
      </c>
      <c r="M58" s="46"/>
    </row>
    <row r="59" spans="1:13" ht="12.6" customHeight="1" x14ac:dyDescent="0.25">
      <c r="A59" s="40">
        <v>37</v>
      </c>
      <c r="B59" s="47">
        <v>201</v>
      </c>
      <c r="C59" s="42">
        <v>10119926033</v>
      </c>
      <c r="D59" s="42" t="s">
        <v>111</v>
      </c>
      <c r="E59" s="43">
        <v>39162</v>
      </c>
      <c r="F59" s="41" t="s">
        <v>70</v>
      </c>
      <c r="G59" s="43" t="s">
        <v>42</v>
      </c>
      <c r="H59" s="44">
        <v>15.984</v>
      </c>
      <c r="I59" s="44">
        <v>17.626999999999995</v>
      </c>
      <c r="J59" s="85">
        <v>3.8901620370370365E-4</v>
      </c>
      <c r="K59" s="45">
        <v>53.553896045937343</v>
      </c>
      <c r="L59" s="41" t="s">
        <v>70</v>
      </c>
      <c r="M59" s="46"/>
    </row>
    <row r="60" spans="1:13" ht="12.6" customHeight="1" x14ac:dyDescent="0.25">
      <c r="A60" s="40">
        <v>38</v>
      </c>
      <c r="B60" s="47">
        <v>94</v>
      </c>
      <c r="C60" s="42">
        <v>10105526785</v>
      </c>
      <c r="D60" s="42" t="s">
        <v>112</v>
      </c>
      <c r="E60" s="43">
        <v>39379</v>
      </c>
      <c r="F60" s="43" t="s">
        <v>45</v>
      </c>
      <c r="G60" s="43" t="s">
        <v>43</v>
      </c>
      <c r="H60" s="44">
        <v>16.273</v>
      </c>
      <c r="I60" s="44">
        <v>17.535999999999998</v>
      </c>
      <c r="J60" s="85">
        <v>3.9130787037037037E-4</v>
      </c>
      <c r="K60" s="45">
        <v>53.240261468839662</v>
      </c>
      <c r="L60" s="41" t="s">
        <v>70</v>
      </c>
      <c r="M60" s="46"/>
    </row>
    <row r="61" spans="1:13" ht="12.6" customHeight="1" x14ac:dyDescent="0.25">
      <c r="A61" s="40">
        <v>39</v>
      </c>
      <c r="B61" s="47">
        <v>208</v>
      </c>
      <c r="C61" s="42">
        <v>10142594933</v>
      </c>
      <c r="D61" s="42" t="s">
        <v>113</v>
      </c>
      <c r="E61" s="43">
        <v>39863</v>
      </c>
      <c r="F61" s="41" t="s">
        <v>70</v>
      </c>
      <c r="G61" s="43" t="s">
        <v>42</v>
      </c>
      <c r="H61" s="44">
        <v>16.331</v>
      </c>
      <c r="I61" s="44">
        <v>17.617000000000001</v>
      </c>
      <c r="J61" s="85">
        <v>3.9291666666666663E-4</v>
      </c>
      <c r="K61" s="45">
        <v>53.022269353128308</v>
      </c>
      <c r="L61" s="41" t="s">
        <v>70</v>
      </c>
      <c r="M61" s="46"/>
    </row>
    <row r="62" spans="1:13" ht="12.6" customHeight="1" x14ac:dyDescent="0.25">
      <c r="A62" s="40">
        <v>40</v>
      </c>
      <c r="B62" s="47">
        <v>166</v>
      </c>
      <c r="C62" s="42">
        <v>10132012435</v>
      </c>
      <c r="D62" s="42" t="s">
        <v>114</v>
      </c>
      <c r="E62" s="43">
        <v>39524</v>
      </c>
      <c r="F62" s="41" t="s">
        <v>70</v>
      </c>
      <c r="G62" s="43" t="s">
        <v>43</v>
      </c>
      <c r="H62" s="44">
        <v>16.247</v>
      </c>
      <c r="I62" s="44">
        <v>17.933</v>
      </c>
      <c r="J62" s="85">
        <v>3.9560185185185184E-4</v>
      </c>
      <c r="K62" s="45">
        <v>52.6623756582797</v>
      </c>
      <c r="L62" s="41" t="s">
        <v>70</v>
      </c>
      <c r="M62" s="46"/>
    </row>
    <row r="63" spans="1:13" ht="12.6" customHeight="1" x14ac:dyDescent="0.25">
      <c r="A63" s="40">
        <v>41</v>
      </c>
      <c r="B63" s="47">
        <v>93</v>
      </c>
      <c r="C63" s="42">
        <v>10111058920</v>
      </c>
      <c r="D63" s="42" t="s">
        <v>115</v>
      </c>
      <c r="E63" s="43">
        <v>38947</v>
      </c>
      <c r="F63" s="43" t="s">
        <v>45</v>
      </c>
      <c r="G63" s="43" t="s">
        <v>43</v>
      </c>
      <c r="H63" s="44">
        <v>16.443000000000001</v>
      </c>
      <c r="I63" s="44">
        <v>17.898</v>
      </c>
      <c r="J63" s="85">
        <v>3.9746527777777778E-4</v>
      </c>
      <c r="K63" s="45">
        <v>52.41548003843802</v>
      </c>
      <c r="L63" s="41" t="s">
        <v>70</v>
      </c>
      <c r="M63" s="46"/>
    </row>
    <row r="64" spans="1:13" ht="12.6" customHeight="1" x14ac:dyDescent="0.25">
      <c r="A64" s="40">
        <v>42</v>
      </c>
      <c r="B64" s="47">
        <v>109</v>
      </c>
      <c r="C64" s="42">
        <v>10136971963</v>
      </c>
      <c r="D64" s="42" t="s">
        <v>116</v>
      </c>
      <c r="E64" s="43">
        <v>39973</v>
      </c>
      <c r="F64" s="43" t="s">
        <v>45</v>
      </c>
      <c r="G64" s="43" t="s">
        <v>43</v>
      </c>
      <c r="H64" s="44">
        <v>16.59</v>
      </c>
      <c r="I64" s="44">
        <v>17.904</v>
      </c>
      <c r="J64" s="85">
        <v>3.9923611111111106E-4</v>
      </c>
      <c r="K64" s="45">
        <v>52.182988345799266</v>
      </c>
      <c r="L64" s="41" t="s">
        <v>70</v>
      </c>
      <c r="M64" s="46"/>
    </row>
    <row r="65" spans="1:13" ht="12.6" customHeight="1" x14ac:dyDescent="0.25">
      <c r="A65" s="40">
        <v>43</v>
      </c>
      <c r="B65" s="47">
        <v>98</v>
      </c>
      <c r="C65" s="42">
        <v>10117352200</v>
      </c>
      <c r="D65" s="42" t="s">
        <v>117</v>
      </c>
      <c r="E65" s="43">
        <v>39275</v>
      </c>
      <c r="F65" s="43" t="s">
        <v>45</v>
      </c>
      <c r="G65" s="43" t="s">
        <v>43</v>
      </c>
      <c r="H65" s="44">
        <v>16.535</v>
      </c>
      <c r="I65" s="44">
        <v>18.123000000000001</v>
      </c>
      <c r="J65" s="85">
        <v>4.0113425925925928E-4</v>
      </c>
      <c r="K65" s="45">
        <v>51.936060938311499</v>
      </c>
      <c r="L65" s="41" t="s">
        <v>71</v>
      </c>
      <c r="M65" s="46"/>
    </row>
    <row r="66" spans="1:13" ht="12.6" customHeight="1" x14ac:dyDescent="0.25">
      <c r="A66" s="40">
        <v>44</v>
      </c>
      <c r="B66" s="47">
        <v>110</v>
      </c>
      <c r="C66" s="42">
        <v>10136909420</v>
      </c>
      <c r="D66" s="42" t="s">
        <v>118</v>
      </c>
      <c r="E66" s="43">
        <v>40172</v>
      </c>
      <c r="F66" s="41" t="s">
        <v>70</v>
      </c>
      <c r="G66" s="43" t="s">
        <v>43</v>
      </c>
      <c r="H66" s="44">
        <v>16.863</v>
      </c>
      <c r="I66" s="44">
        <v>18.247</v>
      </c>
      <c r="J66" s="85">
        <v>4.0636574074074072E-4</v>
      </c>
      <c r="K66" s="45">
        <v>51.267445172315583</v>
      </c>
      <c r="L66" s="41" t="s">
        <v>71</v>
      </c>
      <c r="M66" s="46"/>
    </row>
    <row r="67" spans="1:13" ht="12.6" customHeight="1" x14ac:dyDescent="0.25">
      <c r="A67" s="40">
        <v>45</v>
      </c>
      <c r="B67" s="47">
        <v>167</v>
      </c>
      <c r="C67" s="42">
        <v>10144647390</v>
      </c>
      <c r="D67" s="42" t="s">
        <v>119</v>
      </c>
      <c r="E67" s="43">
        <v>39954</v>
      </c>
      <c r="F67" s="41" t="s">
        <v>70</v>
      </c>
      <c r="G67" s="43" t="s">
        <v>43</v>
      </c>
      <c r="H67" s="44">
        <v>17.076000000000001</v>
      </c>
      <c r="I67" s="44">
        <v>18.286000000000001</v>
      </c>
      <c r="J67" s="85">
        <v>4.0928240740740747E-4</v>
      </c>
      <c r="K67" s="45">
        <v>50.902098297607601</v>
      </c>
      <c r="L67" s="41" t="s">
        <v>71</v>
      </c>
      <c r="M67" s="46"/>
    </row>
    <row r="68" spans="1:13" ht="12.6" customHeight="1" x14ac:dyDescent="0.25">
      <c r="A68" s="40">
        <v>46</v>
      </c>
      <c r="B68" s="48">
        <v>181</v>
      </c>
      <c r="C68" s="42">
        <v>10096898738</v>
      </c>
      <c r="D68" s="42" t="s">
        <v>120</v>
      </c>
      <c r="E68" s="43">
        <v>39363</v>
      </c>
      <c r="F68" s="43" t="s">
        <v>45</v>
      </c>
      <c r="G68" s="43" t="s">
        <v>43</v>
      </c>
      <c r="H68" s="44">
        <v>17.212</v>
      </c>
      <c r="I68" s="44">
        <v>19.232000000000003</v>
      </c>
      <c r="J68" s="85">
        <v>4.2180555555555564E-4</v>
      </c>
      <c r="K68" s="45">
        <v>49.390846229832064</v>
      </c>
      <c r="L68" s="41" t="s">
        <v>71</v>
      </c>
      <c r="M68" s="46"/>
    </row>
    <row r="69" spans="1:13" ht="12.6" customHeight="1" x14ac:dyDescent="0.25">
      <c r="A69" s="40">
        <v>47</v>
      </c>
      <c r="B69" s="47">
        <v>274</v>
      </c>
      <c r="C69" s="42">
        <v>10128418785</v>
      </c>
      <c r="D69" s="42" t="s">
        <v>121</v>
      </c>
      <c r="E69" s="43">
        <v>39512</v>
      </c>
      <c r="F69" s="41" t="s">
        <v>70</v>
      </c>
      <c r="G69" s="43" t="s">
        <v>47</v>
      </c>
      <c r="H69" s="44">
        <v>17.858000000000001</v>
      </c>
      <c r="I69" s="44">
        <v>19.986000000000001</v>
      </c>
      <c r="J69" s="85">
        <v>4.380092592592593E-4</v>
      </c>
      <c r="K69" s="45">
        <v>47.56368248599513</v>
      </c>
      <c r="L69" s="41" t="s">
        <v>72</v>
      </c>
      <c r="M69" s="46"/>
    </row>
    <row r="70" spans="1:13" ht="12.6" customHeight="1" x14ac:dyDescent="0.25">
      <c r="A70" s="40" t="s">
        <v>51</v>
      </c>
      <c r="B70" s="47">
        <v>49</v>
      </c>
      <c r="C70" s="42">
        <v>10127774848</v>
      </c>
      <c r="D70" s="42" t="s">
        <v>122</v>
      </c>
      <c r="E70" s="43">
        <v>39967</v>
      </c>
      <c r="F70" s="43" t="s">
        <v>45</v>
      </c>
      <c r="G70" s="43" t="s">
        <v>43</v>
      </c>
      <c r="H70" s="44"/>
      <c r="I70" s="44"/>
      <c r="J70" s="85"/>
      <c r="K70" s="45"/>
      <c r="L70" s="41"/>
      <c r="M70" s="46"/>
    </row>
    <row r="71" spans="1:13" ht="12.6" customHeight="1" thickBot="1" x14ac:dyDescent="0.3">
      <c r="A71" s="40" t="s">
        <v>51</v>
      </c>
      <c r="B71" s="47">
        <v>138</v>
      </c>
      <c r="C71" s="42">
        <v>10137422207</v>
      </c>
      <c r="D71" s="42" t="s">
        <v>123</v>
      </c>
      <c r="E71" s="43">
        <v>39866</v>
      </c>
      <c r="F71" s="43" t="s">
        <v>45</v>
      </c>
      <c r="G71" s="43" t="s">
        <v>43</v>
      </c>
      <c r="H71" s="49"/>
      <c r="I71" s="49"/>
      <c r="J71" s="86"/>
      <c r="K71" s="45"/>
      <c r="L71" s="41"/>
      <c r="M71" s="46"/>
    </row>
    <row r="72" spans="1:13" ht="12.6" hidden="1" customHeight="1" x14ac:dyDescent="0.25">
      <c r="A72" s="50"/>
      <c r="B72" s="51"/>
      <c r="C72" s="51"/>
      <c r="D72" s="52"/>
      <c r="E72" s="51"/>
      <c r="F72" s="51"/>
      <c r="G72" s="46"/>
      <c r="H72" s="49"/>
      <c r="I72" s="49"/>
      <c r="J72" s="49"/>
      <c r="K72" s="45"/>
      <c r="L72" s="41"/>
      <c r="M72" s="53"/>
    </row>
    <row r="73" spans="1:13" ht="12.6" hidden="1" customHeight="1" x14ac:dyDescent="0.25">
      <c r="A73" s="50"/>
      <c r="B73" s="51"/>
      <c r="C73" s="51"/>
      <c r="D73" s="52"/>
      <c r="E73" s="51"/>
      <c r="F73" s="51"/>
      <c r="G73" s="46"/>
      <c r="H73" s="49"/>
      <c r="I73" s="49"/>
      <c r="J73" s="49"/>
      <c r="K73" s="45"/>
      <c r="L73" s="41"/>
      <c r="M73" s="53"/>
    </row>
    <row r="74" spans="1:13" ht="12.6" hidden="1" customHeight="1" x14ac:dyDescent="0.25">
      <c r="A74" s="50"/>
      <c r="B74" s="51"/>
      <c r="C74" s="51"/>
      <c r="D74" s="52"/>
      <c r="E74" s="51"/>
      <c r="F74" s="51"/>
      <c r="G74" s="46"/>
      <c r="H74" s="49"/>
      <c r="I74" s="49"/>
      <c r="J74" s="49"/>
      <c r="K74" s="45"/>
      <c r="L74" s="41"/>
      <c r="M74" s="53"/>
    </row>
    <row r="75" spans="1:13" ht="12.6" hidden="1" customHeight="1" x14ac:dyDescent="0.25">
      <c r="A75" s="50"/>
      <c r="B75" s="51"/>
      <c r="C75" s="51"/>
      <c r="D75" s="52"/>
      <c r="E75" s="51"/>
      <c r="F75" s="51"/>
      <c r="G75" s="46"/>
      <c r="H75" s="49"/>
      <c r="I75" s="49"/>
      <c r="J75" s="49"/>
      <c r="K75" s="45"/>
      <c r="L75" s="41"/>
      <c r="M75" s="53"/>
    </row>
    <row r="76" spans="1:13" ht="12.6" hidden="1" customHeight="1" x14ac:dyDescent="0.25">
      <c r="A76" s="50"/>
      <c r="B76" s="51"/>
      <c r="C76" s="51"/>
      <c r="D76" s="52"/>
      <c r="E76" s="51"/>
      <c r="F76" s="51"/>
      <c r="G76" s="46"/>
      <c r="H76" s="49"/>
      <c r="I76" s="49"/>
      <c r="J76" s="49"/>
      <c r="K76" s="45"/>
      <c r="L76" s="41"/>
      <c r="M76" s="53"/>
    </row>
    <row r="77" spans="1:13" ht="12.6" hidden="1" customHeight="1" x14ac:dyDescent="0.25">
      <c r="A77" s="50"/>
      <c r="B77" s="51"/>
      <c r="C77" s="51"/>
      <c r="D77" s="52"/>
      <c r="E77" s="51"/>
      <c r="F77" s="51"/>
      <c r="G77" s="46"/>
      <c r="H77" s="49"/>
      <c r="I77" s="49"/>
      <c r="J77" s="49"/>
      <c r="K77" s="45"/>
      <c r="L77" s="41"/>
      <c r="M77" s="53"/>
    </row>
    <row r="78" spans="1:13" ht="12.6" hidden="1" customHeight="1" x14ac:dyDescent="0.25">
      <c r="A78" s="50"/>
      <c r="B78" s="51"/>
      <c r="C78" s="51"/>
      <c r="D78" s="52"/>
      <c r="E78" s="51"/>
      <c r="F78" s="51"/>
      <c r="G78" s="46"/>
      <c r="H78" s="54"/>
      <c r="I78" s="49"/>
      <c r="J78" s="54"/>
      <c r="K78" s="45"/>
      <c r="L78" s="41"/>
      <c r="M78" s="53"/>
    </row>
    <row r="79" spans="1:13" ht="14.4" hidden="1" thickBot="1" x14ac:dyDescent="0.3">
      <c r="A79" s="50"/>
      <c r="B79" s="51"/>
      <c r="C79" s="51"/>
      <c r="D79" s="52"/>
      <c r="E79" s="51"/>
      <c r="F79" s="51"/>
      <c r="G79" s="46"/>
      <c r="H79" s="54"/>
      <c r="I79" s="49"/>
      <c r="J79" s="54"/>
      <c r="K79" s="45"/>
      <c r="L79" s="51"/>
      <c r="M79" s="53"/>
    </row>
    <row r="80" spans="1:13" ht="16.8" thickTop="1" thickBot="1" x14ac:dyDescent="0.35">
      <c r="A80" s="55"/>
      <c r="B80" s="56"/>
      <c r="C80" s="56"/>
      <c r="D80" s="57"/>
      <c r="E80" s="58"/>
      <c r="F80" s="59"/>
      <c r="G80" s="60"/>
      <c r="H80" s="61"/>
      <c r="I80" s="61"/>
      <c r="J80" s="62"/>
      <c r="K80" s="63"/>
      <c r="L80" s="64"/>
      <c r="M80" s="65"/>
    </row>
    <row r="81" spans="1:13" ht="15" thickTop="1" x14ac:dyDescent="0.25">
      <c r="A81" s="87" t="s">
        <v>52</v>
      </c>
      <c r="B81" s="88"/>
      <c r="C81" s="88"/>
      <c r="D81" s="88"/>
      <c r="E81" s="66"/>
      <c r="F81" s="66"/>
      <c r="G81" s="88" t="s">
        <v>53</v>
      </c>
      <c r="H81" s="88"/>
      <c r="I81" s="88"/>
      <c r="J81" s="88"/>
      <c r="K81" s="88"/>
      <c r="L81" s="88"/>
      <c r="M81" s="89"/>
    </row>
    <row r="82" spans="1:13" ht="13.8" x14ac:dyDescent="0.25">
      <c r="A82" s="67" t="s">
        <v>54</v>
      </c>
      <c r="B82" s="67"/>
      <c r="C82" s="68"/>
      <c r="D82" s="67"/>
      <c r="E82" s="69"/>
      <c r="F82" s="67"/>
      <c r="G82" s="52" t="s">
        <v>55</v>
      </c>
      <c r="H82" s="70">
        <v>6</v>
      </c>
      <c r="I82" s="71"/>
      <c r="J82" s="72" t="s">
        <v>56</v>
      </c>
      <c r="K82" s="52">
        <f>COUNTIF(F23:F97,"ЗМС")</f>
        <v>0</v>
      </c>
      <c r="L82" s="72"/>
      <c r="M82" s="52"/>
    </row>
    <row r="83" spans="1:13" ht="13.8" x14ac:dyDescent="0.25">
      <c r="A83" s="52" t="s">
        <v>57</v>
      </c>
      <c r="B83" s="67"/>
      <c r="C83" s="73"/>
      <c r="D83" s="67"/>
      <c r="E83" s="69"/>
      <c r="F83" s="67"/>
      <c r="G83" s="68" t="s">
        <v>58</v>
      </c>
      <c r="H83" s="70">
        <f>H84+H88</f>
        <v>49</v>
      </c>
      <c r="I83" s="71"/>
      <c r="J83" s="72" t="s">
        <v>59</v>
      </c>
      <c r="K83" s="52">
        <f>COUNTIF(F23:F97,"МСМК")</f>
        <v>0</v>
      </c>
      <c r="L83" s="72"/>
      <c r="M83" s="52"/>
    </row>
    <row r="84" spans="1:13" ht="13.8" x14ac:dyDescent="0.25">
      <c r="A84" s="67" t="s">
        <v>60</v>
      </c>
      <c r="B84" s="67"/>
      <c r="C84" s="52"/>
      <c r="D84" s="67"/>
      <c r="E84" s="69"/>
      <c r="F84" s="67"/>
      <c r="G84" s="68" t="s">
        <v>61</v>
      </c>
      <c r="H84" s="70">
        <f>H85+H86+H87</f>
        <v>47</v>
      </c>
      <c r="I84" s="71"/>
      <c r="J84" s="72" t="s">
        <v>41</v>
      </c>
      <c r="K84" s="52">
        <f>COUNTIF(F23:F97,"МС")</f>
        <v>6</v>
      </c>
      <c r="L84" s="72"/>
      <c r="M84" s="52"/>
    </row>
    <row r="85" spans="1:13" ht="13.8" x14ac:dyDescent="0.25">
      <c r="A85" s="67"/>
      <c r="B85" s="67"/>
      <c r="C85" s="52"/>
      <c r="D85" s="67"/>
      <c r="E85" s="69"/>
      <c r="F85" s="67"/>
      <c r="G85" s="68" t="s">
        <v>62</v>
      </c>
      <c r="H85" s="70">
        <f>COUNT(A23:A97)</f>
        <v>47</v>
      </c>
      <c r="I85" s="71"/>
      <c r="J85" s="72" t="s">
        <v>45</v>
      </c>
      <c r="K85" s="52">
        <f>COUNTIF(F23:F97,"КМС")</f>
        <v>35</v>
      </c>
      <c r="L85" s="72"/>
      <c r="M85" s="52"/>
    </row>
    <row r="86" spans="1:13" ht="13.8" x14ac:dyDescent="0.25">
      <c r="A86" s="67"/>
      <c r="B86" s="67"/>
      <c r="C86" s="52"/>
      <c r="D86" s="67"/>
      <c r="E86" s="69"/>
      <c r="F86" s="67"/>
      <c r="G86" s="68" t="s">
        <v>63</v>
      </c>
      <c r="H86" s="70">
        <f>COUNTIF(A23:A97,"НФ")</f>
        <v>0</v>
      </c>
      <c r="I86" s="71"/>
      <c r="J86" s="72" t="s">
        <v>48</v>
      </c>
      <c r="K86" s="52">
        <f>COUNTIF(F23:F97,"1 СР")</f>
        <v>0</v>
      </c>
      <c r="L86" s="72"/>
      <c r="M86" s="52"/>
    </row>
    <row r="87" spans="1:13" ht="13.8" x14ac:dyDescent="0.25">
      <c r="A87" s="67"/>
      <c r="B87" s="67"/>
      <c r="C87" s="67"/>
      <c r="D87" s="67"/>
      <c r="E87" s="69"/>
      <c r="F87" s="67"/>
      <c r="G87" s="68" t="s">
        <v>64</v>
      </c>
      <c r="H87" s="70">
        <f>COUNTIF(A23:A97,"ДСКВ")</f>
        <v>0</v>
      </c>
      <c r="I87" s="71"/>
      <c r="J87" s="74" t="s">
        <v>49</v>
      </c>
      <c r="K87" s="52">
        <f>COUNTIF(F23:F97,"2 СР")</f>
        <v>0</v>
      </c>
      <c r="L87" s="74"/>
      <c r="M87" s="52"/>
    </row>
    <row r="88" spans="1:13" ht="13.8" x14ac:dyDescent="0.25">
      <c r="A88" s="67"/>
      <c r="B88" s="67"/>
      <c r="C88" s="67"/>
      <c r="D88" s="67"/>
      <c r="E88" s="69"/>
      <c r="F88" s="67"/>
      <c r="G88" s="68" t="s">
        <v>65</v>
      </c>
      <c r="H88" s="70">
        <f>COUNTIF(A23:A97,"НС")</f>
        <v>2</v>
      </c>
      <c r="I88" s="71"/>
      <c r="J88" s="74" t="s">
        <v>50</v>
      </c>
      <c r="K88" s="52">
        <f>COUNTIF(F23:F97,"3 СР")</f>
        <v>0</v>
      </c>
      <c r="L88" s="74"/>
      <c r="M88" s="52"/>
    </row>
    <row r="89" spans="1:13" ht="13.8" x14ac:dyDescent="0.25">
      <c r="A89" s="75"/>
      <c r="B89" s="1"/>
      <c r="C89" s="1"/>
      <c r="D89" s="76"/>
      <c r="E89" s="77"/>
      <c r="F89" s="76"/>
      <c r="G89" s="76"/>
      <c r="H89" s="78"/>
      <c r="I89" s="78"/>
      <c r="J89" s="79"/>
      <c r="K89" s="80"/>
      <c r="L89" s="76"/>
      <c r="M89" s="81"/>
    </row>
    <row r="90" spans="1:13" ht="15.6" x14ac:dyDescent="0.25">
      <c r="A90" s="94" t="s">
        <v>66</v>
      </c>
      <c r="B90" s="95"/>
      <c r="C90" s="95"/>
      <c r="D90" s="95"/>
      <c r="E90" s="95" t="s">
        <v>67</v>
      </c>
      <c r="F90" s="95"/>
      <c r="G90" s="95"/>
      <c r="H90" s="95" t="s">
        <v>68</v>
      </c>
      <c r="I90" s="95"/>
      <c r="J90" s="95"/>
      <c r="K90" s="95" t="s">
        <v>69</v>
      </c>
      <c r="L90" s="95"/>
      <c r="M90" s="96"/>
    </row>
    <row r="91" spans="1:13" ht="13.8" x14ac:dyDescent="0.25">
      <c r="A91" s="97"/>
      <c r="B91" s="98"/>
      <c r="C91" s="98"/>
      <c r="D91" s="98"/>
      <c r="E91" s="98"/>
      <c r="F91" s="99"/>
      <c r="G91" s="99"/>
      <c r="H91" s="99"/>
      <c r="I91" s="99"/>
      <c r="J91" s="99"/>
      <c r="K91" s="99"/>
      <c r="L91" s="99"/>
      <c r="M91" s="100"/>
    </row>
    <row r="92" spans="1:13" ht="13.8" x14ac:dyDescent="0.25">
      <c r="A92" s="82"/>
      <c r="B92" s="1"/>
      <c r="C92" s="1"/>
      <c r="D92" s="1"/>
      <c r="E92" s="83"/>
      <c r="F92" s="1"/>
      <c r="G92" s="1"/>
      <c r="H92" s="78"/>
      <c r="I92" s="78"/>
      <c r="J92" s="78"/>
      <c r="K92" s="1"/>
      <c r="L92" s="1"/>
      <c r="M92" s="84"/>
    </row>
    <row r="93" spans="1:13" ht="13.8" x14ac:dyDescent="0.25">
      <c r="A93" s="82"/>
      <c r="B93" s="1"/>
      <c r="C93" s="1"/>
      <c r="D93" s="1"/>
      <c r="E93" s="83"/>
      <c r="F93" s="1"/>
      <c r="G93" s="1"/>
      <c r="H93" s="78"/>
      <c r="I93" s="78"/>
      <c r="J93" s="78"/>
      <c r="K93" s="1"/>
      <c r="L93" s="1"/>
      <c r="M93" s="84"/>
    </row>
    <row r="94" spans="1:13" ht="13.8" x14ac:dyDescent="0.25">
      <c r="A94" s="82"/>
      <c r="B94" s="1"/>
      <c r="C94" s="1"/>
      <c r="D94" s="1"/>
      <c r="E94" s="83"/>
      <c r="F94" s="1"/>
      <c r="G94" s="1"/>
      <c r="H94" s="78"/>
      <c r="I94" s="78"/>
      <c r="J94" s="78"/>
      <c r="K94" s="1"/>
      <c r="L94" s="1"/>
      <c r="M94" s="84"/>
    </row>
    <row r="95" spans="1:13" ht="13.8" x14ac:dyDescent="0.25">
      <c r="A95" s="82"/>
      <c r="B95" s="1"/>
      <c r="C95" s="1"/>
      <c r="D95" s="1"/>
      <c r="E95" s="83"/>
      <c r="F95" s="1"/>
      <c r="G95" s="1"/>
      <c r="H95" s="78"/>
      <c r="I95" s="78"/>
      <c r="J95" s="79"/>
      <c r="K95" s="80"/>
      <c r="L95" s="76"/>
      <c r="M95" s="84"/>
    </row>
    <row r="96" spans="1:13" ht="15" thickBot="1" x14ac:dyDescent="0.3">
      <c r="A96" s="90" t="s">
        <v>2</v>
      </c>
      <c r="B96" s="91"/>
      <c r="C96" s="91"/>
      <c r="D96" s="91"/>
      <c r="E96" s="92" t="str">
        <f>G17</f>
        <v>Михайлова И.Н. (ВК, Санкт-Петербург)</v>
      </c>
      <c r="F96" s="92"/>
      <c r="G96" s="92"/>
      <c r="H96" s="92" t="str">
        <f>G18</f>
        <v>Валова А.С. (ВК, Санкт-Петербург)</v>
      </c>
      <c r="I96" s="92"/>
      <c r="J96" s="92"/>
      <c r="K96" s="92" t="str">
        <f>G19</f>
        <v>Соловьев Г.Н. (ВК, Санкт-Петербург)</v>
      </c>
      <c r="L96" s="92"/>
      <c r="M96" s="93"/>
    </row>
    <row r="97" ht="13.8" thickTop="1" x14ac:dyDescent="0.25"/>
  </sheetData>
  <autoFilter ref="B21:K79" xr:uid="{5998BB7F-2B85-4844-B182-9EAED5039131}"/>
  <mergeCells count="44">
    <mergeCell ref="A6:M6"/>
    <mergeCell ref="A1:M1"/>
    <mergeCell ref="A2:M2"/>
    <mergeCell ref="A3:M3"/>
    <mergeCell ref="A4:M4"/>
    <mergeCell ref="A5:M5"/>
    <mergeCell ref="H17:M17"/>
    <mergeCell ref="A7:M7"/>
    <mergeCell ref="A8:M8"/>
    <mergeCell ref="A9:M9"/>
    <mergeCell ref="A10:M10"/>
    <mergeCell ref="A11:M11"/>
    <mergeCell ref="A12:M12"/>
    <mergeCell ref="A13:D13"/>
    <mergeCell ref="A14:D14"/>
    <mergeCell ref="A15:G15"/>
    <mergeCell ref="H15:M15"/>
    <mergeCell ref="H16:M16"/>
    <mergeCell ref="H18:M18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A81:D81"/>
    <mergeCell ref="G81:M81"/>
    <mergeCell ref="A96:D96"/>
    <mergeCell ref="E96:G96"/>
    <mergeCell ref="H96:J96"/>
    <mergeCell ref="K96:M96"/>
    <mergeCell ref="A90:D90"/>
    <mergeCell ref="E90:G90"/>
    <mergeCell ref="H90:J90"/>
    <mergeCell ref="K90:M90"/>
    <mergeCell ref="A91:E91"/>
    <mergeCell ref="F91:M91"/>
  </mergeCells>
  <phoneticPr fontId="19" type="noConversion"/>
  <conditionalFormatting sqref="G85:G88">
    <cfRule type="duplicateValues" dxfId="0" priority="1"/>
  </conditionalFormatting>
  <pageMargins left="0.31496062992125984" right="0" top="0.43307086614173229" bottom="0.19685039370078741" header="0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Гит 500 м юниорки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Anastasiia Valova</dc:creator>
  <cp:lastModifiedBy>Anastasiia Valova</cp:lastModifiedBy>
  <dcterms:created xsi:type="dcterms:W3CDTF">2024-01-23T09:09:36Z</dcterms:created>
  <dcterms:modified xsi:type="dcterms:W3CDTF">2024-01-23T09:48:27Z</dcterms:modified>
</cp:coreProperties>
</file>