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26.04 КЛАССИК" sheetId="127" r:id="rId1"/>
  </sheets>
  <definedNames>
    <definedName name="_xlnm._FilterDatabase" localSheetId="0" hidden="1">'ВС 26.04 КЛАССИК'!$B$21:$I$22</definedName>
    <definedName name="_xlnm.Print_Area" localSheetId="0">'ВС 26.04 КЛАССИК'!$A$1:$K$60</definedName>
  </definedNames>
  <calcPr calcId="144525"/>
</workbook>
</file>

<file path=xl/calcChain.xml><?xml version="1.0" encoding="utf-8"?>
<calcChain xmlns="http://schemas.openxmlformats.org/spreadsheetml/2006/main">
  <c r="I57" i="127" l="1"/>
  <c r="E57" i="127"/>
  <c r="A57" i="127"/>
  <c r="K49" i="127"/>
  <c r="H49" i="127"/>
  <c r="K48" i="127"/>
  <c r="H48" i="127"/>
  <c r="K47" i="127"/>
  <c r="H47" i="127"/>
  <c r="K46" i="127"/>
  <c r="H46" i="127"/>
  <c r="K45" i="127"/>
  <c r="K44" i="127"/>
  <c r="K43" i="127"/>
  <c r="H45" i="127" l="1"/>
  <c r="H44" i="127" s="1"/>
</calcChain>
</file>

<file path=xl/sharedStrings.xml><?xml version="1.0" encoding="utf-8"?>
<sst xmlns="http://schemas.openxmlformats.org/spreadsheetml/2006/main" count="177" uniqueCount="145">
  <si>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</si>
  <si>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</si>
  <si>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</si>
  <si>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</si>
  <si>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</si>
  <si>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</si>
  <si>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</si>
  <si>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</si>
  <si>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</si>
  <si>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</si>
  <si>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</si>
  <si>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</si>
  <si>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</si>
  <si>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</si>
  <si>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</si>
  <si>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</si>
  <si>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</si>
  <si>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</si>
  <si>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</si>
  <si>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</si>
  <si>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</si>
  <si>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</si>
  <si>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</si>
  <si>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</si>
  <si>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</si>
  <si>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</si>
  <si>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</si>
  <si>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</si>
  <si>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</si>
  <si>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</si>
  <si>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</si>
  <si>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</si>
  <si>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</si>
  <si>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</si>
  <si>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</si>
  <si>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</si>
  <si>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</si>
  <si>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</si>
  <si>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</si>
  <si>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</si>
  <si>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</si>
  <si>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</si>
  <si>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</si>
  <si>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</si>
  <si>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</si>
  <si>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</si>
  <si>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</si>
  <si>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</si>
  <si>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</si>
  <si>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ЧЕРНЫШОВ М.Ю. (г.Пенза)</t>
  </si>
  <si>
    <t>№ ВРВС: 0080011611Я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</si>
  <si>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</si>
  <si>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</si>
  <si>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</si>
  <si>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</si>
  <si>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</si>
  <si>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</si>
  <si>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t>3 м</t>
  </si>
  <si>
    <t>БУКОВА О.Ю.(IК, г. Пенза)</t>
  </si>
  <si>
    <t>372 м</t>
  </si>
  <si>
    <t>КОЧЕТКОВ Д.А. (ВК, г. Саранск)</t>
  </si>
  <si>
    <t>Девушки 15-16 лет</t>
  </si>
  <si>
    <t>№ ЕКП 2025: 2008580022030597</t>
  </si>
  <si>
    <t>ПЕРВЕНСТВО РОССИИ</t>
  </si>
  <si>
    <t>ДАТА ПРОВЕДЕНИЯ: 12 июля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</si>
  <si>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</si>
  <si>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829</t>
  </si>
  <si>
    <t>10062501023</t>
  </si>
  <si>
    <t>Сахатова Алина Гурбановна</t>
  </si>
  <si>
    <t>12.12.2009</t>
  </si>
  <si>
    <t>Санкт-Петербург</t>
  </si>
  <si>
    <t>62</t>
  </si>
  <si>
    <t>10091228884</t>
  </si>
  <si>
    <t>Кураленко Варвара Николаевна</t>
  </si>
  <si>
    <t>15.09.2010</t>
  </si>
  <si>
    <t>Мордовия</t>
  </si>
  <si>
    <t>515</t>
  </si>
  <si>
    <t>10096913791</t>
  </si>
  <si>
    <t>Павленко Эвелина Дмитриевна</t>
  </si>
  <si>
    <t>03.12.2009</t>
  </si>
  <si>
    <t>809</t>
  </si>
  <si>
    <t>10092631041</t>
  </si>
  <si>
    <t>Зуйкова Виолетта Александровна</t>
  </si>
  <si>
    <t>08.10.2010</t>
  </si>
  <si>
    <t>Москва</t>
  </si>
  <si>
    <t>505</t>
  </si>
  <si>
    <t>10091229288</t>
  </si>
  <si>
    <t>Карпова Анастасия Валерьевна</t>
  </si>
  <si>
    <t>30.10.2009</t>
  </si>
  <si>
    <t>64</t>
  </si>
  <si>
    <t>10091230807</t>
  </si>
  <si>
    <t>Молоткова Злата Андреевна</t>
  </si>
  <si>
    <t>25.02.2010</t>
  </si>
  <si>
    <t>805</t>
  </si>
  <si>
    <t>10092620230</t>
  </si>
  <si>
    <t>Кумпан Майя Викторовнв</t>
  </si>
  <si>
    <t>15.07.2010</t>
  </si>
  <si>
    <t>661</t>
  </si>
  <si>
    <t>10130711928</t>
  </si>
  <si>
    <t>Васильченко Анастасия Валерьевна</t>
  </si>
  <si>
    <t>27.02.2010</t>
  </si>
  <si>
    <t>55</t>
  </si>
  <si>
    <t>10090414084</t>
  </si>
  <si>
    <t>Кручинкина Лилия Андреевна</t>
  </si>
  <si>
    <t>01.11.2009</t>
  </si>
  <si>
    <t>384</t>
  </si>
  <si>
    <t>10152304027</t>
  </si>
  <si>
    <t>Садовникова Елизавета Сергеевна</t>
  </si>
  <si>
    <t>15.10.2010</t>
  </si>
  <si>
    <t>Иркутская обл.</t>
  </si>
  <si>
    <t>58</t>
  </si>
  <si>
    <t>10101513312</t>
  </si>
  <si>
    <t>Князева Анна Павловна</t>
  </si>
  <si>
    <t>09.06.2010</t>
  </si>
  <si>
    <t>Пензенская обл.</t>
  </si>
  <si>
    <t>76</t>
  </si>
  <si>
    <t>10102500890</t>
  </si>
  <si>
    <t>Учкина Анна Романовна</t>
  </si>
  <si>
    <t>24.04.2009</t>
  </si>
  <si>
    <t>916</t>
  </si>
  <si>
    <t>10142775088</t>
  </si>
  <si>
    <t>Фадеева Кристина Владимировна</t>
  </si>
  <si>
    <t>10.12.2009</t>
  </si>
  <si>
    <t>Московская обл.</t>
  </si>
  <si>
    <t>804</t>
  </si>
  <si>
    <t>10113097940</t>
  </si>
  <si>
    <t>Афонина Анна Витальевна</t>
  </si>
  <si>
    <t>26.06.2010</t>
  </si>
  <si>
    <t>545</t>
  </si>
  <si>
    <t>10080215243</t>
  </si>
  <si>
    <t>Суворова Анна Андреевна</t>
  </si>
  <si>
    <t>07.01.2010</t>
  </si>
  <si>
    <t>42</t>
  </si>
  <si>
    <t>10143259078</t>
  </si>
  <si>
    <t>Кашицына Ольга Дмитриевна</t>
  </si>
  <si>
    <t>23.12.2010</t>
  </si>
  <si>
    <t>797</t>
  </si>
  <si>
    <t>10140714244</t>
  </si>
  <si>
    <t>Короткова Виолетта Игоревна</t>
  </si>
  <si>
    <t>23.04.2010</t>
  </si>
  <si>
    <t>181</t>
  </si>
  <si>
    <t>10161973614</t>
  </si>
  <si>
    <t>Панкина Екатерина Романовна</t>
  </si>
  <si>
    <t>08.07.2010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</si>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</sst>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8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8" applyFont="1" applyFill="1" applyBorder="1" applyAlignment="1">
      <alignment horizontal="center" vertical="center" wrapText="1"/>
    </xf>
    <xf numFmtId="14" fontId="16" fillId="2" borderId="15" xfId="8" applyNumberFormat="1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41" xfId="8" applyFont="1" applyFill="1" applyBorder="1" applyAlignment="1">
      <alignment horizontal="center" vertical="center" wrapText="1"/>
    </xf>
    <xf numFmtId="0" fontId="16" fillId="2" borderId="40" xfId="8" applyFont="1" applyFill="1" applyBorder="1" applyAlignment="1">
      <alignment vertical="center" wrapText="1"/>
    </xf>
    <xf numFmtId="14" fontId="16" fillId="2" borderId="40" xfId="8" applyNumberFormat="1" applyFont="1" applyFill="1" applyBorder="1" applyAlignment="1">
      <alignment vertical="center" wrapText="1"/>
    </xf>
    <xf numFmtId="14" fontId="16" fillId="2" borderId="37" xfId="8" applyNumberFormat="1" applyFont="1" applyFill="1" applyBorder="1" applyAlignment="1">
      <alignment horizontal="center" vertical="center" wrapText="1"/>
    </xf>
    <xf numFmtId="0" fontId="16" fillId="2" borderId="42" xfId="8" applyFont="1" applyFill="1" applyBorder="1" applyAlignment="1">
      <alignment vertical="center" wrapText="1"/>
    </xf>
    <xf numFmtId="0" fontId="8" fillId="0" borderId="22" xfId="2" applyFont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1" fontId="8" fillId="0" borderId="39" xfId="2" applyNumberFormat="1" applyFont="1" applyBorder="1" applyAlignment="1">
      <alignment horizontal="center" vertical="center"/>
    </xf>
    <xf numFmtId="1" fontId="8" fillId="0" borderId="38" xfId="2" applyNumberFormat="1" applyFont="1" applyBorder="1" applyAlignment="1">
      <alignment horizontal="center" vertical="center"/>
    </xf>
    <xf numFmtId="14" fontId="16" fillId="2" borderId="0" xfId="8" applyNumberFormat="1" applyFont="1" applyFill="1" applyBorder="1" applyAlignment="1">
      <alignment horizontal="center" vertical="center" wrapText="1"/>
    </xf>
    <xf numFmtId="0" fontId="16" fillId="2" borderId="43" xfId="2" applyFont="1" applyFill="1" applyBorder="1" applyAlignment="1">
      <alignment vertical="center"/>
    </xf>
    <xf numFmtId="0" fontId="22" fillId="0" borderId="28" xfId="0" applyFont="1" applyFill="1" applyBorder="1" applyAlignment="1">
      <alignment horizontal="center"/>
    </xf>
    <xf numFmtId="0" fontId="23" fillId="0" borderId="28" xfId="0" applyFont="1" applyFill="1" applyBorder="1" applyAlignment="1">
      <alignment horizont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5" xfId="2" applyFont="1" applyFill="1" applyBorder="1" applyAlignment="1">
      <alignment horizontal="center" vertical="center" wrapText="1"/>
    </xf>
    <xf numFmtId="0" fontId="16" fillId="2" borderId="22" xfId="8" applyFont="1" applyFill="1" applyBorder="1" applyAlignment="1">
      <alignment horizontal="center" vertical="center" wrapText="1"/>
    </xf>
    <xf numFmtId="0" fontId="16" fillId="2" borderId="36" xfId="8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657226</xdr:colOff>
      <xdr:row>0</xdr:row>
      <xdr:rowOff>0</xdr:rowOff>
    </xdr:from>
    <xdr:to>
      <xdr:col>10</xdr:col>
      <xdr:colOff>1216027</xdr:colOff>
      <xdr:row>3</xdr:row>
      <xdr:rowOff>208559</xdr:rowOff>
    </xdr:to>
    <xdr:pic>
      <xdr:nvPicPr>
        <xdr:cNvPr id="4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26" y="0"/>
          <a:ext cx="13684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view="pageBreakPreview" topLeftCell="A19" zoomScaleNormal="100" zoomScaleSheetLayoutView="100" workbookViewId="0">
      <selection activeCell="D32" sqref="D32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36.6640625" style="2" customWidth="1"/>
    <col min="5" max="5" width="11.6640625" style="14" customWidth="1"/>
    <col min="6" max="6" width="10.33203125" style="2" customWidth="1"/>
    <col min="7" max="7" width="31.109375" style="2" customWidth="1"/>
    <col min="8" max="8" width="7.44140625" style="31" customWidth="1"/>
    <col min="9" max="9" width="6.33203125" style="31" customWidth="1"/>
    <col min="10" max="10" width="12.109375" style="2" customWidth="1"/>
    <col min="11" max="11" width="18.6640625" style="2" customWidth="1"/>
  </cols>
  <sheetData>
    <row r="1" spans="1:11" ht="21" x14ac:dyDescent="0.25">
      <c r="A1" s="130" t="s">
        <v>28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ht="21" x14ac:dyDescent="0.25">
      <c r="A2" s="130" t="s">
        <v>27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21" x14ac:dyDescent="0.25">
      <c r="A3" s="130" t="s">
        <v>52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1" ht="21" x14ac:dyDescent="0.25">
      <c r="A4" s="130" t="s">
        <v>53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1:11" ht="21" x14ac:dyDescent="0.25">
      <c r="A5" s="130" t="s">
        <v>54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6" spans="1:11" ht="28.8" x14ac:dyDescent="0.25">
      <c r="A6" s="131" t="s">
        <v>63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</row>
    <row r="7" spans="1:11" ht="21" x14ac:dyDescent="0.25">
      <c r="A7" s="132" t="s">
        <v>11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</row>
    <row r="8" spans="1:11" ht="21.6" thickBot="1" x14ac:dyDescent="0.3">
      <c r="A8" s="133" t="s">
        <v>24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</row>
    <row r="9" spans="1:11" ht="18.600000000000001" thickTop="1" x14ac:dyDescent="0.25">
      <c r="A9" s="134" t="s">
        <v>16</v>
      </c>
      <c r="B9" s="135"/>
      <c r="C9" s="135"/>
      <c r="D9" s="135"/>
      <c r="E9" s="135"/>
      <c r="F9" s="135"/>
      <c r="G9" s="135"/>
      <c r="H9" s="135"/>
      <c r="I9" s="135"/>
      <c r="J9" s="135"/>
      <c r="K9" s="136"/>
    </row>
    <row r="10" spans="1:11" ht="18" x14ac:dyDescent="0.25">
      <c r="A10" s="137" t="s">
        <v>45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9"/>
    </row>
    <row r="11" spans="1:11" ht="18" x14ac:dyDescent="0.25">
      <c r="A11" s="137" t="s">
        <v>61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9"/>
    </row>
    <row r="12" spans="1:11" ht="21" x14ac:dyDescent="0.25">
      <c r="A12" s="127" t="s">
        <v>24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9"/>
    </row>
    <row r="13" spans="1:11" ht="15.6" x14ac:dyDescent="0.25">
      <c r="A13" s="125" t="s">
        <v>55</v>
      </c>
      <c r="B13" s="126"/>
      <c r="C13" s="126"/>
      <c r="D13" s="126"/>
      <c r="E13" s="3"/>
      <c r="F13" s="92" t="s">
        <v>56</v>
      </c>
      <c r="G13" s="92"/>
      <c r="H13" s="16"/>
      <c r="I13" s="16"/>
      <c r="J13" s="4"/>
      <c r="K13" s="5" t="s">
        <v>50</v>
      </c>
    </row>
    <row r="14" spans="1:11" ht="15.6" x14ac:dyDescent="0.25">
      <c r="A14" s="99" t="s">
        <v>64</v>
      </c>
      <c r="B14" s="100"/>
      <c r="C14" s="100"/>
      <c r="D14" s="100"/>
      <c r="E14" s="6"/>
      <c r="F14" s="41" t="s">
        <v>65</v>
      </c>
      <c r="G14" s="41"/>
      <c r="H14" s="17"/>
      <c r="I14" s="17"/>
      <c r="J14" s="7"/>
      <c r="K14" s="8" t="s">
        <v>62</v>
      </c>
    </row>
    <row r="15" spans="1:11" ht="14.4" x14ac:dyDescent="0.25">
      <c r="A15" s="101" t="s">
        <v>6</v>
      </c>
      <c r="B15" s="102"/>
      <c r="C15" s="102"/>
      <c r="D15" s="102"/>
      <c r="E15" s="102"/>
      <c r="F15" s="102"/>
      <c r="G15" s="103"/>
      <c r="H15" s="104" t="s">
        <v>0</v>
      </c>
      <c r="I15" s="105"/>
      <c r="J15" s="105"/>
      <c r="K15" s="106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49</v>
      </c>
      <c r="H16" s="54" t="s">
        <v>29</v>
      </c>
      <c r="I16" s="55"/>
      <c r="J16" s="55"/>
      <c r="K16" s="56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7" t="s">
        <v>51</v>
      </c>
      <c r="H17" s="54" t="s">
        <v>31</v>
      </c>
      <c r="I17" s="55"/>
      <c r="J17" s="55"/>
      <c r="K17" s="75" t="s">
        <v>57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7" t="s">
        <v>58</v>
      </c>
      <c r="H18" s="54" t="s">
        <v>32</v>
      </c>
      <c r="I18" s="55"/>
      <c r="J18" s="55"/>
      <c r="K18" s="75" t="s">
        <v>59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8" t="s">
        <v>60</v>
      </c>
      <c r="H19" s="43" t="s">
        <v>30</v>
      </c>
      <c r="I19" s="59"/>
      <c r="J19" s="39"/>
      <c r="K19" s="76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91"/>
      <c r="H20" s="22"/>
      <c r="I20" s="22"/>
      <c r="J20" s="12"/>
      <c r="K20" s="12"/>
    </row>
    <row r="21" spans="1:11" ht="28.2" customHeight="1" thickTop="1" x14ac:dyDescent="0.25">
      <c r="A21" s="82" t="s">
        <v>4</v>
      </c>
      <c r="B21" s="83" t="s">
        <v>8</v>
      </c>
      <c r="C21" s="83" t="s">
        <v>23</v>
      </c>
      <c r="D21" s="83" t="s">
        <v>1</v>
      </c>
      <c r="E21" s="84" t="s">
        <v>22</v>
      </c>
      <c r="F21" s="85" t="s">
        <v>5</v>
      </c>
      <c r="G21" s="86" t="s">
        <v>26</v>
      </c>
      <c r="H21" s="115" t="s">
        <v>38</v>
      </c>
      <c r="I21" s="116"/>
      <c r="J21" s="111" t="s">
        <v>18</v>
      </c>
      <c r="K21" s="113" t="s">
        <v>9</v>
      </c>
    </row>
    <row r="22" spans="1:11" ht="13.95" customHeight="1" thickBot="1" x14ac:dyDescent="0.3">
      <c r="A22" s="96"/>
      <c r="B22" s="87"/>
      <c r="C22" s="87"/>
      <c r="D22" s="87"/>
      <c r="E22" s="88"/>
      <c r="F22" s="90"/>
      <c r="G22" s="87"/>
      <c r="H22" s="95"/>
      <c r="I22" s="89"/>
      <c r="J22" s="112"/>
      <c r="K22" s="114"/>
    </row>
    <row r="23" spans="1:11" ht="19.95" customHeight="1" x14ac:dyDescent="0.3">
      <c r="A23" s="98">
        <v>1</v>
      </c>
      <c r="B23" s="98" t="s">
        <v>66</v>
      </c>
      <c r="C23" s="98" t="s">
        <v>67</v>
      </c>
      <c r="D23" s="98" t="s">
        <v>68</v>
      </c>
      <c r="E23" s="98" t="s">
        <v>69</v>
      </c>
      <c r="F23" s="98" t="s">
        <v>20</v>
      </c>
      <c r="G23" s="98" t="s">
        <v>70</v>
      </c>
      <c r="H23" s="97"/>
      <c r="I23" s="94"/>
      <c r="J23" s="77"/>
      <c r="K23" s="78"/>
    </row>
    <row r="24" spans="1:11" ht="19.95" customHeight="1" x14ac:dyDescent="0.3">
      <c r="A24" s="98">
        <v>2</v>
      </c>
      <c r="B24" s="98" t="s">
        <v>71</v>
      </c>
      <c r="C24" s="98" t="s">
        <v>72</v>
      </c>
      <c r="D24" s="98" t="s">
        <v>73</v>
      </c>
      <c r="E24" s="98" t="s">
        <v>74</v>
      </c>
      <c r="F24" s="98" t="s">
        <v>48</v>
      </c>
      <c r="G24" s="98" t="s">
        <v>75</v>
      </c>
      <c r="H24" s="97"/>
      <c r="I24" s="93"/>
      <c r="J24" s="77"/>
      <c r="K24" s="78"/>
    </row>
    <row r="25" spans="1:11" ht="19.95" customHeight="1" x14ac:dyDescent="0.3">
      <c r="A25" s="98">
        <v>3</v>
      </c>
      <c r="B25" s="98" t="s">
        <v>76</v>
      </c>
      <c r="C25" s="98" t="s">
        <v>77</v>
      </c>
      <c r="D25" s="98" t="s">
        <v>78</v>
      </c>
      <c r="E25" s="98" t="s">
        <v>79</v>
      </c>
      <c r="F25" s="98" t="s">
        <v>20</v>
      </c>
      <c r="G25" s="98" t="s">
        <v>70</v>
      </c>
      <c r="H25" s="97"/>
      <c r="I25" s="93"/>
      <c r="J25" s="77"/>
      <c r="K25" s="78"/>
    </row>
    <row r="26" spans="1:11" ht="19.95" customHeight="1" x14ac:dyDescent="0.3">
      <c r="A26" s="98">
        <v>4</v>
      </c>
      <c r="B26" s="98" t="s">
        <v>80</v>
      </c>
      <c r="C26" s="98" t="s">
        <v>81</v>
      </c>
      <c r="D26" s="98" t="s">
        <v>82</v>
      </c>
      <c r="E26" s="98" t="s">
        <v>83</v>
      </c>
      <c r="F26" s="98" t="s">
        <v>48</v>
      </c>
      <c r="G26" s="98" t="s">
        <v>84</v>
      </c>
      <c r="H26" s="97"/>
      <c r="I26" s="93"/>
      <c r="J26" s="77"/>
      <c r="K26" s="78"/>
    </row>
    <row r="27" spans="1:11" ht="19.95" customHeight="1" x14ac:dyDescent="0.3">
      <c r="A27" s="98">
        <v>5</v>
      </c>
      <c r="B27" s="98" t="s">
        <v>85</v>
      </c>
      <c r="C27" s="98" t="s">
        <v>86</v>
      </c>
      <c r="D27" s="98" t="s">
        <v>87</v>
      </c>
      <c r="E27" s="98" t="s">
        <v>88</v>
      </c>
      <c r="F27" s="98" t="s">
        <v>20</v>
      </c>
      <c r="G27" s="98" t="s">
        <v>75</v>
      </c>
      <c r="H27" s="97"/>
      <c r="I27" s="93"/>
      <c r="J27" s="77"/>
      <c r="K27" s="78"/>
    </row>
    <row r="28" spans="1:11" ht="19.95" customHeight="1" x14ac:dyDescent="0.3">
      <c r="A28" s="98">
        <v>6</v>
      </c>
      <c r="B28" s="98" t="s">
        <v>89</v>
      </c>
      <c r="C28" s="98" t="s">
        <v>90</v>
      </c>
      <c r="D28" s="98" t="s">
        <v>91</v>
      </c>
      <c r="E28" s="98" t="s">
        <v>92</v>
      </c>
      <c r="F28" s="98" t="s">
        <v>20</v>
      </c>
      <c r="G28" s="98" t="s">
        <v>75</v>
      </c>
      <c r="H28" s="97"/>
      <c r="I28" s="93"/>
      <c r="J28" s="77"/>
      <c r="K28" s="78"/>
    </row>
    <row r="29" spans="1:11" ht="19.95" customHeight="1" x14ac:dyDescent="0.3">
      <c r="A29" s="98">
        <v>7</v>
      </c>
      <c r="B29" s="98" t="s">
        <v>93</v>
      </c>
      <c r="C29" s="98" t="s">
        <v>94</v>
      </c>
      <c r="D29" s="98" t="s">
        <v>95</v>
      </c>
      <c r="E29" s="98" t="s">
        <v>96</v>
      </c>
      <c r="F29" s="98" t="s">
        <v>20</v>
      </c>
      <c r="G29" s="98" t="s">
        <v>84</v>
      </c>
      <c r="H29" s="97"/>
      <c r="I29" s="93"/>
      <c r="J29" s="77"/>
      <c r="K29" s="78"/>
    </row>
    <row r="30" spans="1:11" ht="19.95" customHeight="1" x14ac:dyDescent="0.3">
      <c r="A30" s="98">
        <v>8</v>
      </c>
      <c r="B30" s="98" t="s">
        <v>97</v>
      </c>
      <c r="C30" s="98" t="s">
        <v>98</v>
      </c>
      <c r="D30" s="98" t="s">
        <v>99</v>
      </c>
      <c r="E30" s="98" t="s">
        <v>100</v>
      </c>
      <c r="F30" s="98" t="s">
        <v>46</v>
      </c>
      <c r="G30" s="98" t="s">
        <v>70</v>
      </c>
      <c r="H30" s="97"/>
      <c r="I30" s="93"/>
      <c r="J30" s="77"/>
      <c r="K30" s="78"/>
    </row>
    <row r="31" spans="1:11" ht="19.95" customHeight="1" x14ac:dyDescent="0.3">
      <c r="A31" s="98">
        <v>9</v>
      </c>
      <c r="B31" s="98" t="s">
        <v>101</v>
      </c>
      <c r="C31" s="98" t="s">
        <v>102</v>
      </c>
      <c r="D31" s="98" t="s">
        <v>103</v>
      </c>
      <c r="E31" s="98" t="s">
        <v>104</v>
      </c>
      <c r="F31" s="98" t="s">
        <v>20</v>
      </c>
      <c r="G31" s="98" t="s">
        <v>75</v>
      </c>
      <c r="H31" s="97"/>
      <c r="I31" s="93"/>
      <c r="J31" s="77"/>
      <c r="K31" s="78"/>
    </row>
    <row r="32" spans="1:11" ht="19.95" customHeight="1" x14ac:dyDescent="0.3">
      <c r="A32" s="98">
        <v>10</v>
      </c>
      <c r="B32" s="98" t="s">
        <v>105</v>
      </c>
      <c r="C32" s="98" t="s">
        <v>106</v>
      </c>
      <c r="D32" s="98" t="s">
        <v>107</v>
      </c>
      <c r="E32" s="98" t="s">
        <v>108</v>
      </c>
      <c r="F32" s="98" t="s">
        <v>48</v>
      </c>
      <c r="G32" s="98" t="s">
        <v>109</v>
      </c>
      <c r="H32" s="97"/>
      <c r="I32" s="93"/>
      <c r="J32" s="77"/>
      <c r="K32" s="78"/>
    </row>
    <row r="33" spans="1:11" ht="19.95" customHeight="1" x14ac:dyDescent="0.3">
      <c r="A33" s="98">
        <v>11</v>
      </c>
      <c r="B33" s="98" t="s">
        <v>110</v>
      </c>
      <c r="C33" s="98" t="s">
        <v>111</v>
      </c>
      <c r="D33" s="98" t="s">
        <v>112</v>
      </c>
      <c r="E33" s="98" t="s">
        <v>113</v>
      </c>
      <c r="F33" s="98" t="s">
        <v>46</v>
      </c>
      <c r="G33" s="98" t="s">
        <v>114</v>
      </c>
      <c r="H33" s="97"/>
      <c r="I33" s="93"/>
      <c r="J33" s="77"/>
      <c r="K33" s="78"/>
    </row>
    <row r="34" spans="1:11" ht="19.95" customHeight="1" x14ac:dyDescent="0.3">
      <c r="A34" s="98">
        <v>12</v>
      </c>
      <c r="B34" s="98" t="s">
        <v>115</v>
      </c>
      <c r="C34" s="98" t="s">
        <v>116</v>
      </c>
      <c r="D34" s="98" t="s">
        <v>117</v>
      </c>
      <c r="E34" s="98" t="s">
        <v>118</v>
      </c>
      <c r="F34" s="98" t="s">
        <v>46</v>
      </c>
      <c r="G34" s="98" t="s">
        <v>84</v>
      </c>
      <c r="H34" s="97"/>
      <c r="I34" s="93"/>
      <c r="J34" s="77"/>
      <c r="K34" s="78"/>
    </row>
    <row r="35" spans="1:11" ht="19.95" customHeight="1" x14ac:dyDescent="0.3">
      <c r="A35" s="98">
        <v>13</v>
      </c>
      <c r="B35" s="98" t="s">
        <v>119</v>
      </c>
      <c r="C35" s="98" t="s">
        <v>120</v>
      </c>
      <c r="D35" s="98" t="s">
        <v>121</v>
      </c>
      <c r="E35" s="98" t="s">
        <v>122</v>
      </c>
      <c r="F35" s="98" t="s">
        <v>46</v>
      </c>
      <c r="G35" s="98" t="s">
        <v>123</v>
      </c>
      <c r="H35" s="97"/>
      <c r="I35" s="93"/>
      <c r="J35" s="77"/>
      <c r="K35" s="78"/>
    </row>
    <row r="36" spans="1:11" ht="19.95" customHeight="1" x14ac:dyDescent="0.3">
      <c r="A36" s="98">
        <v>14</v>
      </c>
      <c r="B36" s="98" t="s">
        <v>124</v>
      </c>
      <c r="C36" s="98" t="s">
        <v>125</v>
      </c>
      <c r="D36" s="98" t="s">
        <v>126</v>
      </c>
      <c r="E36" s="98" t="s">
        <v>127</v>
      </c>
      <c r="F36" s="98" t="s">
        <v>46</v>
      </c>
      <c r="G36" s="98" t="s">
        <v>84</v>
      </c>
      <c r="H36" s="97"/>
      <c r="I36" s="93"/>
      <c r="J36" s="77"/>
      <c r="K36" s="78"/>
    </row>
    <row r="37" spans="1:11" ht="19.95" customHeight="1" x14ac:dyDescent="0.3">
      <c r="A37" s="98">
        <v>15</v>
      </c>
      <c r="B37" s="98" t="s">
        <v>128</v>
      </c>
      <c r="C37" s="98" t="s">
        <v>129</v>
      </c>
      <c r="D37" s="98" t="s">
        <v>130</v>
      </c>
      <c r="E37" s="98" t="s">
        <v>131</v>
      </c>
      <c r="F37" s="98" t="s">
        <v>46</v>
      </c>
      <c r="G37" s="98" t="s">
        <v>84</v>
      </c>
      <c r="H37" s="97"/>
      <c r="I37" s="93"/>
      <c r="J37" s="77"/>
      <c r="K37" s="78"/>
    </row>
    <row r="38" spans="1:11" ht="19.95" customHeight="1" x14ac:dyDescent="0.3">
      <c r="A38" s="98">
        <v>16</v>
      </c>
      <c r="B38" s="98" t="s">
        <v>132</v>
      </c>
      <c r="C38" s="98" t="s">
        <v>133</v>
      </c>
      <c r="D38" s="98" t="s">
        <v>134</v>
      </c>
      <c r="E38" s="98" t="s">
        <v>135</v>
      </c>
      <c r="F38" s="98" t="s">
        <v>48</v>
      </c>
      <c r="G38" s="98" t="s">
        <v>84</v>
      </c>
      <c r="H38" s="97"/>
      <c r="I38" s="93"/>
      <c r="J38" s="77"/>
      <c r="K38" s="78"/>
    </row>
    <row r="39" spans="1:11" ht="19.95" customHeight="1" x14ac:dyDescent="0.3">
      <c r="A39" s="98" t="s">
        <v>144</v>
      </c>
      <c r="B39" s="98" t="s">
        <v>136</v>
      </c>
      <c r="C39" s="98" t="s">
        <v>137</v>
      </c>
      <c r="D39" s="98" t="s">
        <v>138</v>
      </c>
      <c r="E39" s="98" t="s">
        <v>139</v>
      </c>
      <c r="F39" s="98" t="s">
        <v>48</v>
      </c>
      <c r="G39" s="98" t="s">
        <v>84</v>
      </c>
      <c r="H39" s="97"/>
      <c r="I39" s="93"/>
      <c r="J39" s="77"/>
      <c r="K39" s="78"/>
    </row>
    <row r="40" spans="1:11" ht="19.95" customHeight="1" x14ac:dyDescent="0.3">
      <c r="A40" s="98" t="s">
        <v>144</v>
      </c>
      <c r="B40" s="98" t="s">
        <v>140</v>
      </c>
      <c r="C40" s="98" t="s">
        <v>141</v>
      </c>
      <c r="D40" s="98" t="s">
        <v>142</v>
      </c>
      <c r="E40" s="98" t="s">
        <v>143</v>
      </c>
      <c r="F40" s="98" t="s">
        <v>46</v>
      </c>
      <c r="G40" s="98" t="s">
        <v>70</v>
      </c>
      <c r="H40" s="97"/>
      <c r="I40" s="93"/>
      <c r="J40" s="77"/>
      <c r="K40" s="78"/>
    </row>
    <row r="41" spans="1:11" ht="16.2" thickBot="1" x14ac:dyDescent="0.35">
      <c r="A41" s="23"/>
      <c r="B41" s="24"/>
      <c r="C41" s="24"/>
      <c r="D41" s="1"/>
      <c r="E41" s="25"/>
      <c r="F41" s="15"/>
      <c r="G41" s="15"/>
      <c r="H41" s="26"/>
      <c r="I41" s="26"/>
      <c r="J41" s="27"/>
      <c r="K41" s="27"/>
    </row>
    <row r="42" spans="1:11" ht="15" thickTop="1" x14ac:dyDescent="0.25">
      <c r="A42" s="107" t="s">
        <v>3</v>
      </c>
      <c r="B42" s="108"/>
      <c r="C42" s="108"/>
      <c r="D42" s="108"/>
      <c r="E42" s="53"/>
      <c r="F42" s="53"/>
      <c r="G42" s="109" t="s">
        <v>25</v>
      </c>
      <c r="H42" s="109"/>
      <c r="I42" s="108"/>
      <c r="J42" s="109"/>
      <c r="K42" s="110"/>
    </row>
    <row r="43" spans="1:11" x14ac:dyDescent="0.25">
      <c r="A43" s="67" t="s">
        <v>33</v>
      </c>
      <c r="B43" s="21"/>
      <c r="C43" s="21"/>
      <c r="D43" s="68"/>
      <c r="E43" s="29"/>
      <c r="F43" s="65"/>
      <c r="G43" s="28" t="s">
        <v>21</v>
      </c>
      <c r="H43" s="61">
        <v>6</v>
      </c>
      <c r="I43" s="71"/>
      <c r="J43" s="45" t="s">
        <v>19</v>
      </c>
      <c r="K43" s="74">
        <f>COUNTIF(F23:F40,"ЗМС")</f>
        <v>0</v>
      </c>
    </row>
    <row r="44" spans="1:11" x14ac:dyDescent="0.25">
      <c r="A44" s="67" t="s">
        <v>34</v>
      </c>
      <c r="B44" s="21"/>
      <c r="C44" s="21"/>
      <c r="D44" s="68"/>
      <c r="E44" s="2"/>
      <c r="F44" s="66"/>
      <c r="G44" s="30" t="s">
        <v>43</v>
      </c>
      <c r="H44" s="60">
        <f>H45+H48</f>
        <v>18</v>
      </c>
      <c r="I44" s="63"/>
      <c r="J44" s="45" t="s">
        <v>15</v>
      </c>
      <c r="K44" s="74">
        <f>COUNTIF(F23:F40,"МСМК")</f>
        <v>0</v>
      </c>
    </row>
    <row r="45" spans="1:11" x14ac:dyDescent="0.25">
      <c r="A45" s="67" t="s">
        <v>35</v>
      </c>
      <c r="B45" s="21"/>
      <c r="C45" s="21"/>
      <c r="D45" s="68"/>
      <c r="E45" s="2"/>
      <c r="F45" s="66"/>
      <c r="G45" s="30" t="s">
        <v>44</v>
      </c>
      <c r="H45" s="60">
        <f>H46+H47+H49</f>
        <v>16</v>
      </c>
      <c r="I45" s="63"/>
      <c r="J45" s="45" t="s">
        <v>17</v>
      </c>
      <c r="K45" s="74">
        <f>COUNTIF(F23:F40,"МС")</f>
        <v>0</v>
      </c>
    </row>
    <row r="46" spans="1:11" x14ac:dyDescent="0.25">
      <c r="A46" s="67" t="s">
        <v>36</v>
      </c>
      <c r="B46" s="21"/>
      <c r="C46" s="21"/>
      <c r="D46" s="68"/>
      <c r="E46" s="2"/>
      <c r="F46" s="66"/>
      <c r="G46" s="30" t="s">
        <v>39</v>
      </c>
      <c r="H46" s="61">
        <f>COUNT(A23:A40)</f>
        <v>16</v>
      </c>
      <c r="I46" s="62"/>
      <c r="J46" s="45" t="s">
        <v>20</v>
      </c>
      <c r="K46" s="74">
        <f>COUNTIF(F23:F40,"КМС")</f>
        <v>6</v>
      </c>
    </row>
    <row r="47" spans="1:11" x14ac:dyDescent="0.25">
      <c r="A47" s="67"/>
      <c r="B47" s="21"/>
      <c r="C47" s="21"/>
      <c r="D47" s="68"/>
      <c r="E47" s="2"/>
      <c r="F47" s="66"/>
      <c r="G47" s="30" t="s">
        <v>40</v>
      </c>
      <c r="H47" s="61">
        <f>COUNTIF(A23:A40,"НФ")</f>
        <v>0</v>
      </c>
      <c r="I47" s="62"/>
      <c r="J47" s="81" t="s">
        <v>46</v>
      </c>
      <c r="K47" s="74">
        <f>COUNTIF(F23:F40,"1 сп.р.")</f>
        <v>7</v>
      </c>
    </row>
    <row r="48" spans="1:11" x14ac:dyDescent="0.25">
      <c r="A48" s="67"/>
      <c r="B48" s="21"/>
      <c r="C48" s="21"/>
      <c r="D48" s="68"/>
      <c r="E48" s="2"/>
      <c r="F48" s="66"/>
      <c r="G48" s="30" t="s">
        <v>41</v>
      </c>
      <c r="H48" s="46">
        <f>COUNTIF(A23:A40,"НС")</f>
        <v>2</v>
      </c>
      <c r="I48" s="64"/>
      <c r="J48" s="80" t="s">
        <v>48</v>
      </c>
      <c r="K48" s="74">
        <f>COUNTIF(F23:F40,"2 сп.р.")</f>
        <v>5</v>
      </c>
    </row>
    <row r="49" spans="1:11" x14ac:dyDescent="0.25">
      <c r="A49" s="67"/>
      <c r="B49" s="21"/>
      <c r="C49" s="21"/>
      <c r="D49" s="68"/>
      <c r="E49" s="32"/>
      <c r="F49" s="72"/>
      <c r="G49" s="30" t="s">
        <v>42</v>
      </c>
      <c r="H49" s="46">
        <f>COUNTIF(A23:A40,"ДСКВ")</f>
        <v>0</v>
      </c>
      <c r="I49" s="73"/>
      <c r="J49" s="79" t="s">
        <v>47</v>
      </c>
      <c r="K49" s="74">
        <f>COUNTIF(F23:F40,"3 сп.р.")</f>
        <v>0</v>
      </c>
    </row>
    <row r="50" spans="1:11" x14ac:dyDescent="0.25">
      <c r="A50" s="33"/>
      <c r="K50" s="34"/>
    </row>
    <row r="51" spans="1:11" ht="15.6" x14ac:dyDescent="0.25">
      <c r="A51" s="118" t="s">
        <v>2</v>
      </c>
      <c r="B51" s="119"/>
      <c r="C51" s="119"/>
      <c r="D51" s="119"/>
      <c r="E51" s="120" t="s">
        <v>7</v>
      </c>
      <c r="F51" s="120"/>
      <c r="G51" s="120"/>
      <c r="H51" s="120"/>
      <c r="I51" s="120" t="s">
        <v>37</v>
      </c>
      <c r="J51" s="120"/>
      <c r="K51" s="121"/>
    </row>
    <row r="52" spans="1:11" x14ac:dyDescent="0.25">
      <c r="A52" s="33"/>
      <c r="B52" s="2"/>
      <c r="C52" s="2"/>
      <c r="E52" s="2"/>
      <c r="F52" s="29"/>
      <c r="G52" s="29"/>
      <c r="H52" s="29"/>
      <c r="I52" s="29"/>
      <c r="J52" s="29"/>
      <c r="K52" s="38"/>
    </row>
    <row r="53" spans="1:11" x14ac:dyDescent="0.25">
      <c r="A53" s="35"/>
      <c r="D53" s="36"/>
      <c r="E53" s="69"/>
      <c r="F53" s="36"/>
      <c r="G53" s="36"/>
      <c r="H53" s="70"/>
      <c r="I53" s="70"/>
      <c r="J53" s="36"/>
      <c r="K53" s="37"/>
    </row>
    <row r="54" spans="1:11" x14ac:dyDescent="0.25">
      <c r="A54" s="35"/>
      <c r="D54" s="36"/>
      <c r="E54" s="69"/>
      <c r="F54" s="36"/>
      <c r="G54" s="36"/>
      <c r="H54" s="70"/>
      <c r="I54" s="70"/>
      <c r="J54" s="36"/>
      <c r="K54" s="37"/>
    </row>
    <row r="55" spans="1:11" x14ac:dyDescent="0.25">
      <c r="A55" s="35"/>
      <c r="D55" s="36"/>
      <c r="E55" s="69"/>
      <c r="F55" s="36"/>
      <c r="G55" s="36"/>
      <c r="H55" s="70"/>
      <c r="I55" s="70"/>
      <c r="J55" s="36"/>
      <c r="K55" s="37"/>
    </row>
    <row r="56" spans="1:11" x14ac:dyDescent="0.25">
      <c r="A56" s="35"/>
      <c r="D56" s="36"/>
      <c r="E56" s="69"/>
      <c r="F56" s="36"/>
      <c r="G56" s="36"/>
      <c r="H56" s="70"/>
      <c r="I56" s="70"/>
      <c r="J56" s="36"/>
      <c r="K56" s="37"/>
    </row>
    <row r="57" spans="1:11" ht="16.2" thickBot="1" x14ac:dyDescent="0.3">
      <c r="A57" s="122" t="str">
        <f>G18</f>
        <v>БУКОВА О.Ю.(IК, г. Пенза)</v>
      </c>
      <c r="B57" s="123"/>
      <c r="C57" s="123"/>
      <c r="D57" s="123"/>
      <c r="E57" s="123" t="str">
        <f>G17</f>
        <v>БОЯРОВ В.В. (ВК, г. Саранск)</v>
      </c>
      <c r="F57" s="123"/>
      <c r="G57" s="123"/>
      <c r="H57" s="123"/>
      <c r="I57" s="123" t="str">
        <f>G19</f>
        <v>КОЧЕТКОВ Д.А. (ВК, г. Саранск)</v>
      </c>
      <c r="J57" s="123"/>
      <c r="K57" s="124"/>
    </row>
    <row r="58" spans="1:11" ht="14.4" thickTop="1" x14ac:dyDescent="0.25"/>
    <row r="59" spans="1:11" ht="18" x14ac:dyDescent="0.25">
      <c r="A59" s="49"/>
      <c r="B59" s="50"/>
      <c r="C59" s="50"/>
      <c r="D59" s="49"/>
      <c r="E59" s="51"/>
      <c r="F59" s="49"/>
      <c r="G59" s="49"/>
      <c r="H59" s="52"/>
      <c r="I59" s="52"/>
      <c r="J59" s="49"/>
      <c r="K59" s="49"/>
    </row>
    <row r="60" spans="1:11" ht="21" x14ac:dyDescent="0.25">
      <c r="A60" s="47"/>
      <c r="B60" s="47"/>
      <c r="C60" s="48"/>
      <c r="D60" s="117"/>
      <c r="E60" s="117"/>
      <c r="F60" s="117"/>
      <c r="G60" s="117"/>
    </row>
    <row r="61" spans="1:11" ht="18" x14ac:dyDescent="0.25">
      <c r="D61" s="49"/>
    </row>
  </sheetData>
  <autoFilter ref="B21:I22">
    <filterColumn colId="6" showButton="0"/>
  </autoFilter>
  <mergeCells count="28">
    <mergeCell ref="A13:D13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D60:G60"/>
    <mergeCell ref="A51:D51"/>
    <mergeCell ref="E51:H51"/>
    <mergeCell ref="I51:K51"/>
    <mergeCell ref="A57:D57"/>
    <mergeCell ref="E57:H57"/>
    <mergeCell ref="I57:K57"/>
    <mergeCell ref="A14:D14"/>
    <mergeCell ref="A15:G15"/>
    <mergeCell ref="H15:K15"/>
    <mergeCell ref="A42:D42"/>
    <mergeCell ref="G42:K42"/>
    <mergeCell ref="J21:J22"/>
    <mergeCell ref="K21:K22"/>
    <mergeCell ref="H21:I21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 26.04 КЛАССИК</vt:lpstr>
      <vt:lpstr>'ВС 26.04 КЛАССИК'!Область_печати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2025-07-12T14:05:50Z</cp:lastPrinted>
  <dcterms:created xsi:type="dcterms:W3CDTF">1996-10-08T23:32:33Z</dcterms:created>
  <dcterms:modified xsi:type="dcterms:W3CDTF">2025-07-12T14:06:00Z</dcterms:modified>
</cp:coreProperties>
</file>